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5480" windowHeight="8130" firstSheet="3" activeTab="3"/>
  </bookViews>
  <sheets>
    <sheet name="Hoja2" sheetId="2" state="hidden" r:id="rId1"/>
    <sheet name="Hoja3" sheetId="3" state="hidden" r:id="rId2"/>
    <sheet name="Hoja4" sheetId="4" state="hidden" r:id="rId3"/>
    <sheet name="SELF-DIAGNOSIS TOOL" sheetId="5" r:id="rId4"/>
  </sheets>
  <calcPr calcId="125725"/>
</workbook>
</file>

<file path=xl/calcChain.xml><?xml version="1.0" encoding="utf-8"?>
<calcChain xmlns="http://schemas.openxmlformats.org/spreadsheetml/2006/main">
  <c r="F152" i="5"/>
  <c r="G152"/>
  <c r="F128"/>
  <c r="F123"/>
  <c r="F117"/>
  <c r="G117"/>
  <c r="F110"/>
  <c r="F60"/>
  <c r="F51"/>
  <c r="F46"/>
  <c r="G46"/>
  <c r="F42"/>
  <c r="F34"/>
  <c r="G34"/>
  <c r="F29"/>
  <c r="F25"/>
  <c r="D168"/>
  <c r="G155"/>
  <c r="G154"/>
  <c r="G153"/>
  <c r="G149"/>
  <c r="G148"/>
  <c r="G147"/>
  <c r="G146"/>
  <c r="G143"/>
  <c r="G142"/>
  <c r="G141"/>
  <c r="G140"/>
  <c r="G139"/>
  <c r="G138"/>
  <c r="G137"/>
  <c r="G136"/>
  <c r="G135"/>
  <c r="G134"/>
  <c r="G133"/>
  <c r="G132"/>
  <c r="G131"/>
  <c r="G130"/>
  <c r="G129"/>
  <c r="G128"/>
  <c r="G127"/>
  <c r="G126"/>
  <c r="G125"/>
  <c r="G124"/>
  <c r="G121"/>
  <c r="G120"/>
  <c r="G119"/>
  <c r="G118"/>
  <c r="G114"/>
  <c r="G113"/>
  <c r="G112"/>
  <c r="G111"/>
  <c r="G110"/>
  <c r="G109"/>
  <c r="G108"/>
  <c r="G104"/>
  <c r="G103"/>
  <c r="G100"/>
  <c r="G99"/>
  <c r="G96"/>
  <c r="G95"/>
  <c r="G97"/>
  <c r="G92"/>
  <c r="G91"/>
  <c r="G93"/>
  <c r="G88"/>
  <c r="G87"/>
  <c r="G86"/>
  <c r="G85"/>
  <c r="G89"/>
  <c r="G82"/>
  <c r="G81"/>
  <c r="G80"/>
  <c r="G76"/>
  <c r="G75"/>
  <c r="G74"/>
  <c r="G73"/>
  <c r="G70"/>
  <c r="G69"/>
  <c r="G68"/>
  <c r="G65"/>
  <c r="G64"/>
  <c r="G63"/>
  <c r="G62"/>
  <c r="G61"/>
  <c r="G60"/>
  <c r="G59"/>
  <c r="G58"/>
  <c r="G54"/>
  <c r="G53"/>
  <c r="G52"/>
  <c r="G51"/>
  <c r="G50"/>
  <c r="G49"/>
  <c r="G48"/>
  <c r="G47"/>
  <c r="G45"/>
  <c r="G44"/>
  <c r="G43"/>
  <c r="G42"/>
  <c r="G41"/>
  <c r="G40"/>
  <c r="G37"/>
  <c r="G36"/>
  <c r="G35"/>
  <c r="G33"/>
  <c r="G32"/>
  <c r="G31"/>
  <c r="G30"/>
  <c r="G29"/>
  <c r="G28"/>
  <c r="G27"/>
  <c r="G26"/>
  <c r="G25"/>
  <c r="G24"/>
  <c r="G23"/>
  <c r="G101"/>
  <c r="G105"/>
  <c r="F122"/>
  <c r="G122"/>
  <c r="G123"/>
  <c r="G150"/>
  <c r="E166"/>
  <c r="F166"/>
  <c r="G115"/>
  <c r="E164"/>
  <c r="F164"/>
  <c r="G83"/>
  <c r="G77"/>
  <c r="E162"/>
  <c r="F162"/>
  <c r="G71"/>
  <c r="E161"/>
  <c r="F161"/>
  <c r="G55"/>
  <c r="G66"/>
  <c r="E160"/>
  <c r="F160"/>
  <c r="E163"/>
  <c r="F163"/>
  <c r="G106"/>
  <c r="G38"/>
  <c r="G56"/>
  <c r="E159"/>
  <c r="F159"/>
  <c r="G156"/>
  <c r="E167"/>
  <c r="F167"/>
  <c r="G144"/>
  <c r="E165"/>
  <c r="F165"/>
  <c r="F168"/>
</calcChain>
</file>

<file path=xl/sharedStrings.xml><?xml version="1.0" encoding="utf-8"?>
<sst xmlns="http://schemas.openxmlformats.org/spreadsheetml/2006/main" count="184" uniqueCount="184">
  <si>
    <r>
      <rPr>
        <b/>
        <sz val="7"/>
        <rFont val="Verdana"/>
        <family val="2"/>
      </rPr>
      <t>Community Relations Management System</t>
    </r>
  </si>
  <si>
    <r>
      <rPr>
        <b/>
        <sz val="7"/>
        <rFont val="Verdana"/>
        <family val="2"/>
      </rPr>
      <t>Self-Diagnosis Questionnaire</t>
    </r>
  </si>
  <si>
    <r>
      <rPr>
        <b/>
        <sz val="7"/>
        <color rgb="FF000000"/>
        <rFont val="Verdana"/>
        <family val="2"/>
      </rPr>
      <t>INSTRUCTIONS</t>
    </r>
  </si>
  <si>
    <r>
      <rPr>
        <sz val="7"/>
        <rFont val="Verdana"/>
        <family val="2"/>
      </rPr>
      <t>1. Please respond to the questionnaire using the following scale:</t>
    </r>
  </si>
  <si>
    <r>
      <rPr>
        <b/>
        <sz val="7"/>
        <rFont val="Verdana"/>
        <family val="2"/>
      </rPr>
      <t>Response</t>
    </r>
  </si>
  <si>
    <r>
      <rPr>
        <b/>
        <sz val="7"/>
        <rFont val="Verdana"/>
        <family val="2"/>
      </rPr>
      <t>Scale</t>
    </r>
  </si>
  <si>
    <r>
      <rPr>
        <sz val="7"/>
        <rFont val="Verdana"/>
        <family val="2"/>
      </rPr>
      <t>Strongly disagree</t>
    </r>
  </si>
  <si>
    <r>
      <rPr>
        <sz val="7"/>
        <rFont val="Verdana"/>
        <family val="2"/>
      </rPr>
      <t>Disagree</t>
    </r>
  </si>
  <si>
    <r>
      <rPr>
        <sz val="7"/>
        <rFont val="Verdana"/>
        <family val="2"/>
      </rPr>
      <t>Neither agree nor disagree</t>
    </r>
  </si>
  <si>
    <r>
      <rPr>
        <sz val="7"/>
        <rFont val="Verdana"/>
        <family val="2"/>
      </rPr>
      <t>Agree</t>
    </r>
  </si>
  <si>
    <r>
      <rPr>
        <sz val="7"/>
        <rFont val="Verdana"/>
        <family val="2"/>
      </rPr>
      <t>Strongly agrees</t>
    </r>
  </si>
  <si>
    <r>
      <rPr>
        <sz val="7"/>
        <rFont val="Verdana"/>
        <family val="2"/>
      </rPr>
      <t>2. The table is protected with the RRCC key (to avoid marking cells that do not correspond)</t>
    </r>
  </si>
  <si>
    <r>
      <rPr>
        <sz val="7"/>
        <rFont val="Verdana"/>
        <family val="2"/>
      </rPr>
      <t>3. The tool must be responded in column F, using the blank cells</t>
    </r>
  </si>
  <si>
    <r>
      <rPr>
        <sz val="7"/>
        <rFont val="Verdana"/>
        <family val="2"/>
      </rPr>
      <t>4. The rows marked in blue are not responded directly (the score is calculated automatically through the associated questions)</t>
    </r>
  </si>
  <si>
    <r>
      <rPr>
        <sz val="7"/>
        <rFont val="Verdana"/>
        <family val="2"/>
      </rPr>
      <t>5. Once the questionnaire is responded, the table included in the end of the file will automatically show the result</t>
    </r>
  </si>
  <si>
    <r>
      <rPr>
        <b/>
        <sz val="7"/>
        <rFont val="Verdana"/>
        <family val="2"/>
      </rPr>
      <t>Questions</t>
    </r>
  </si>
  <si>
    <r>
      <rPr>
        <b/>
        <sz val="7"/>
        <rFont val="Verdana"/>
        <family val="2"/>
      </rPr>
      <t>Weighting %</t>
    </r>
  </si>
  <si>
    <r>
      <rPr>
        <b/>
        <sz val="7"/>
        <rFont val="Verdana"/>
        <family val="2"/>
      </rPr>
      <t>Response</t>
    </r>
  </si>
  <si>
    <r>
      <rPr>
        <b/>
        <sz val="7"/>
        <rFont val="Verdana"/>
        <family val="2"/>
      </rPr>
      <t>Total weighted score per question</t>
    </r>
  </si>
  <si>
    <r>
      <rPr>
        <b/>
        <sz val="7"/>
        <color rgb="FF000000"/>
        <rFont val="Verdana"/>
        <family val="2"/>
      </rPr>
      <t xml:space="preserve">1.0     Policies </t>
    </r>
    <r>
      <rPr>
        <sz val="7"/>
        <color rgb="FFFF0000"/>
        <rFont val="Verdana"/>
        <family val="2"/>
      </rPr>
      <t>(NOTE: A BASIC REQUIREMENT OF THE COMMUNITY RELATIONS MANAGEMENT SYSTEM IS HAVING RELEVANT POLICIES, WHICH MAY BE PART OF A BODY OF GENERAL OR CSR POLICIES, OR SPECIFIC POLICIES ON RELATIONS WITH COMMUNITIES AND INDIGENOUS PEOPLES.)</t>
    </r>
  </si>
  <si>
    <r>
      <rPr>
        <b/>
        <sz val="7"/>
        <color rgb="FF000000"/>
        <rFont val="Verdana"/>
        <family val="2"/>
      </rPr>
      <t xml:space="preserve">1.1   Community Relations Policy </t>
    </r>
  </si>
  <si>
    <r>
      <rPr>
        <sz val="7"/>
        <color rgb="FF000000"/>
        <rFont val="Verdana"/>
        <family val="2"/>
      </rPr>
      <t>1. Is the Community Relations Policy a specific body of guidelines on this subject and/or is it included in the CSR, Sustainable Development or similar corporate  Policy?</t>
    </r>
  </si>
  <si>
    <r>
      <rPr>
        <sz val="7"/>
        <color rgb="FF000000"/>
        <rFont val="Verdana"/>
        <family val="2"/>
      </rPr>
      <t>2. Does the Community Relations Policy cover the key aspects suggested by ARPEL?</t>
    </r>
  </si>
  <si>
    <r>
      <rPr>
        <sz val="7"/>
        <color rgb="FF000000"/>
        <rFont val="Verdana"/>
        <family val="2"/>
      </rPr>
      <t>3. Has the Community Relations Policy been disseminated to the entire organization? Using which means?</t>
    </r>
  </si>
  <si>
    <r>
      <rPr>
        <sz val="7"/>
        <color rgb="FF000000"/>
        <rFont val="Verdana"/>
        <family val="2"/>
      </rPr>
      <t xml:space="preserve">    a. Company Intranet</t>
    </r>
  </si>
  <si>
    <r>
      <rPr>
        <sz val="7"/>
        <color rgb="FF000000"/>
        <rFont val="Verdana"/>
        <family val="2"/>
      </rPr>
      <t xml:space="preserve">    b. Bulletin, memorandum or other written material extensively distributed within the company</t>
    </r>
  </si>
  <si>
    <r>
      <rPr>
        <sz val="7"/>
        <color rgb="FF000000"/>
        <rFont val="Verdana"/>
        <family val="2"/>
      </rPr>
      <t xml:space="preserve">    c. Face to face meeting of supervisors with their teams (in all the hierarchical levels) </t>
    </r>
  </si>
  <si>
    <r>
      <rPr>
        <sz val="7"/>
        <color rgb="FF000000"/>
        <rFont val="Verdana"/>
        <family val="2"/>
      </rPr>
      <t>4. Has the Community Relations Policy been disseminated in the communities where the company operates? Using which means?</t>
    </r>
  </si>
  <si>
    <r>
      <rPr>
        <sz val="7"/>
        <color rgb="FF000000"/>
        <rFont val="Verdana"/>
        <family val="2"/>
      </rPr>
      <t xml:space="preserve">    a. </t>
    </r>
    <r>
      <rPr>
        <sz val="7"/>
        <color rgb="FF000000"/>
        <rFont val="Verdana"/>
        <family val="2"/>
      </rPr>
      <t>Web Page</t>
    </r>
    <r>
      <rPr>
        <sz val="7"/>
        <color rgb="FF000000"/>
        <rFont val="Verdana"/>
        <family val="2"/>
      </rPr>
      <t xml:space="preserve"> of the company</t>
    </r>
  </si>
  <si>
    <r>
      <rPr>
        <sz val="7"/>
        <color rgb="FF000000"/>
        <rFont val="Verdana"/>
        <family val="2"/>
      </rPr>
      <t xml:space="preserve">    b. Institutional Newsletter or other corporate printed materials</t>
    </r>
  </si>
  <si>
    <r>
      <rPr>
        <sz val="7"/>
        <color rgb="FF000000"/>
        <rFont val="Verdana"/>
        <family val="2"/>
      </rPr>
      <t xml:space="preserve">    c. Direct communication in formal spaces of dialog with stakeholders (i.e.,  working sessions, meetings, etc.)</t>
    </r>
  </si>
  <si>
    <r>
      <rPr>
        <sz val="7"/>
        <color rgb="FF000000"/>
        <rFont val="Verdana"/>
        <family val="2"/>
      </rPr>
      <t>5. Is the Policy applied consistently in the relations with the communities?</t>
    </r>
  </si>
  <si>
    <r>
      <rPr>
        <sz val="7"/>
        <color rgb="FF000000"/>
        <rFont val="Verdana"/>
        <family val="2"/>
      </rPr>
      <t xml:space="preserve">6. Are contractors and suppliers required to know and abide by the socio-environmental principles defined in the Community Relations Policy?  </t>
    </r>
  </si>
  <si>
    <r>
      <rPr>
        <sz val="7"/>
        <color rgb="FF000000"/>
        <rFont val="Verdana"/>
        <family val="2"/>
      </rPr>
      <t xml:space="preserve">    a.  It is disseminated systematically and  periodically</t>
    </r>
  </si>
  <si>
    <r>
      <rPr>
        <sz val="7"/>
        <color rgb="FF000000"/>
        <rFont val="Verdana"/>
        <family val="2"/>
      </rPr>
      <t xml:space="preserve">    b.  The demand to comply with the company's  socio-environmental principles and standards is stipulated in the contracts with suppliers and contractors</t>
    </r>
  </si>
  <si>
    <r>
      <rPr>
        <sz val="7"/>
        <color rgb="FF000000"/>
        <rFont val="Verdana"/>
        <family val="2"/>
      </rPr>
      <t xml:space="preserve">    c.  Its compliance is periodically audited and its result is disseminated</t>
    </r>
  </si>
  <si>
    <r>
      <rPr>
        <b/>
        <sz val="7"/>
        <color rgb="FF000000"/>
        <rFont val="Verdana"/>
        <family val="2"/>
      </rPr>
      <t>Subtotal Community Relations Policy</t>
    </r>
  </si>
  <si>
    <r>
      <rPr>
        <b/>
        <sz val="7"/>
        <color rgb="FF000000"/>
        <rFont val="Verdana"/>
        <family val="2"/>
      </rPr>
      <t>1.2 Policy on Relations with Indigenous Peoples</t>
    </r>
  </si>
  <si>
    <r>
      <rPr>
        <sz val="7"/>
        <color rgb="FF000000"/>
        <rFont val="Verdana"/>
        <family val="2"/>
      </rPr>
      <t>7. Does the Policy on Relations with Indigenous Peoples defined by your company comprise a specific body of policies on the subject or is it included in the Community Relations or CSR Policies?</t>
    </r>
  </si>
  <si>
    <r>
      <rPr>
        <sz val="7"/>
        <color rgb="FF000000"/>
        <rFont val="Verdana"/>
        <family val="2"/>
      </rPr>
      <t>8. Does the Policy on Relations with Indigenous Peoples cover the key  aspects suggested by ARPEL?</t>
    </r>
  </si>
  <si>
    <r>
      <rPr>
        <sz val="7"/>
        <color rgb="FF000000"/>
        <rFont val="Verdana"/>
        <family val="2"/>
      </rPr>
      <t>9. Has the Policy on Relations with Indigenous Peoples been disseminated to the entire organization? Using which means?</t>
    </r>
  </si>
  <si>
    <r>
      <rPr>
        <sz val="7"/>
        <color rgb="FF000000"/>
        <rFont val="Verdana"/>
        <family val="2"/>
      </rPr>
      <t xml:space="preserve">    a. Company Intranet</t>
    </r>
  </si>
  <si>
    <r>
      <rPr>
        <sz val="7"/>
        <color rgb="FF000000"/>
        <rFont val="Verdana"/>
        <family val="2"/>
      </rPr>
      <t xml:space="preserve">    b. Bulletin, memorandum or other written material extensively distributed within the company</t>
    </r>
  </si>
  <si>
    <r>
      <rPr>
        <sz val="7"/>
        <color rgb="FF000000"/>
        <rFont val="Verdana"/>
        <family val="2"/>
      </rPr>
      <t xml:space="preserve">    c. Face to face meeting of supervisors with their teams (in all the hierarchical levels) </t>
    </r>
  </si>
  <si>
    <r>
      <rPr>
        <sz val="7"/>
        <color rgb="FF000000"/>
        <rFont val="Verdana"/>
        <family val="2"/>
      </rPr>
      <t>10. Has the Policy on Relations with Indigenous Peoples been disseminated in the communities where the company operates? Using which means?</t>
    </r>
  </si>
  <si>
    <r>
      <rPr>
        <sz val="7"/>
        <color rgb="FF000000"/>
        <rFont val="Verdana"/>
        <family val="2"/>
      </rPr>
      <t xml:space="preserve">    a. </t>
    </r>
    <r>
      <rPr>
        <sz val="7"/>
        <color rgb="FF000000"/>
        <rFont val="Verdana"/>
        <family val="2"/>
      </rPr>
      <t>Web Page</t>
    </r>
    <r>
      <rPr>
        <sz val="7"/>
        <color rgb="FF000000"/>
        <rFont val="Verdana"/>
        <family val="2"/>
      </rPr>
      <t xml:space="preserve"> of the company</t>
    </r>
  </si>
  <si>
    <r>
      <rPr>
        <sz val="7"/>
        <color rgb="FF000000"/>
        <rFont val="Verdana"/>
        <family val="2"/>
      </rPr>
      <t xml:space="preserve">    b. Institutional Newsletter or other corporate printed materials</t>
    </r>
  </si>
  <si>
    <r>
      <rPr>
        <sz val="7"/>
        <color rgb="FF000000"/>
        <rFont val="Verdana"/>
        <family val="2"/>
      </rPr>
      <t xml:space="preserve">    c. Direct communication in formal spaces of dialog with stakeholders. (i.e. working sessions, meetings, etc.)</t>
    </r>
  </si>
  <si>
    <r>
      <rPr>
        <sz val="7"/>
        <color rgb="FF000000"/>
        <rFont val="Verdana"/>
        <family val="2"/>
      </rPr>
      <t>11. Is the Policy applied consistently in the relations with the communities?</t>
    </r>
  </si>
  <si>
    <r>
      <rPr>
        <sz val="7"/>
        <color rgb="FF000000"/>
        <rFont val="Verdana"/>
        <family val="2"/>
      </rPr>
      <t xml:space="preserve">12. Are contractors and suppliers required to know and abide by the socio-environmental principles defined in the Policy on Relations with Indigenous Peoples?  </t>
    </r>
  </si>
  <si>
    <r>
      <rPr>
        <sz val="7"/>
        <color rgb="FF000000"/>
        <rFont val="Verdana"/>
        <family val="2"/>
      </rPr>
      <t xml:space="preserve">    a.  It is disseminated systematically and  periodically</t>
    </r>
  </si>
  <si>
    <r>
      <rPr>
        <sz val="7"/>
        <color rgb="FF000000"/>
        <rFont val="Verdana"/>
        <family val="2"/>
      </rPr>
      <t xml:space="preserve">    b.  The demand to comply with the company's  socio-environmental principles and standards is stipulated in the contracts with suppliers and contractors</t>
    </r>
  </si>
  <si>
    <r>
      <rPr>
        <sz val="7"/>
        <color rgb="FF000000"/>
        <rFont val="Verdana"/>
        <family val="2"/>
      </rPr>
      <t xml:space="preserve">    c.  Compliance is periodically audited and its result is disseminated</t>
    </r>
  </si>
  <si>
    <r>
      <rPr>
        <b/>
        <sz val="7"/>
        <color rgb="FF000000"/>
        <rFont val="Verdana"/>
        <family val="2"/>
      </rPr>
      <t>Subtotal Policy on Relations with Indigenous Peoples</t>
    </r>
  </si>
  <si>
    <r>
      <rPr>
        <b/>
        <sz val="7"/>
        <color rgb="FF000000"/>
        <rFont val="Verdana"/>
        <family val="2"/>
      </rPr>
      <t>Subtotal Policies</t>
    </r>
  </si>
  <si>
    <r>
      <rPr>
        <b/>
        <sz val="7"/>
        <color rgb="FF000000"/>
        <rFont val="Verdana"/>
        <family val="2"/>
      </rPr>
      <t>2.0 Legal Socio-Environmental Compliance</t>
    </r>
  </si>
  <si>
    <r>
      <rPr>
        <sz val="7"/>
        <color rgb="FF000000"/>
        <rFont val="Verdana"/>
        <family val="2"/>
      </rPr>
      <t>13. Does the company maintain a systematized and updated matrix of the applicable socio-environmental regulatory framework and its compliance?</t>
    </r>
  </si>
  <si>
    <r>
      <rPr>
        <sz val="7"/>
        <color rgb="FF000000"/>
        <rFont val="Verdana"/>
        <family val="2"/>
      </rPr>
      <t xml:space="preserve">14. Does the company audit and verify compliance with the mandatory or voluntary socio-environmental parameters or standards to which it committed? </t>
    </r>
  </si>
  <si>
    <r>
      <rPr>
        <sz val="7"/>
        <color rgb="FF000000"/>
        <rFont val="Verdana"/>
        <family val="2"/>
      </rPr>
      <t xml:space="preserve">15. Has the company established auditing and verification processes of legal socio-environmental compliance? </t>
    </r>
  </si>
  <si>
    <r>
      <rPr>
        <sz val="7"/>
        <color rgb="FF000000"/>
        <rFont val="Verdana"/>
        <family val="2"/>
      </rPr>
      <t xml:space="preserve">    a. Internal verification (own teams)</t>
    </r>
  </si>
  <si>
    <r>
      <rPr>
        <sz val="7"/>
        <color rgb="FF000000"/>
        <rFont val="Verdana"/>
        <family val="2"/>
      </rPr>
      <t xml:space="preserve">    b. External verification (group of advisors)</t>
    </r>
  </si>
  <si>
    <r>
      <rPr>
        <sz val="7"/>
        <color rgb="FF000000"/>
        <rFont val="Verdana"/>
        <family val="2"/>
      </rPr>
      <t>16. Does the company adhere to international standards, certification of processes, etc.?</t>
    </r>
  </si>
  <si>
    <r>
      <rPr>
        <sz val="7"/>
        <color rgb="FF000000"/>
        <rFont val="Verdana"/>
        <family val="2"/>
      </rPr>
      <t>17. Is the effective compliance with the socio-environmental legal framework or "legal floor" duly reported to the communities?</t>
    </r>
  </si>
  <si>
    <r>
      <rPr>
        <sz val="7"/>
        <color rgb="FF000000"/>
        <rFont val="Verdana"/>
        <family val="2"/>
      </rPr>
      <t>18. Are the monitoring and control procedures established in the environmental impact studies duly complied with?</t>
    </r>
  </si>
  <si>
    <r>
      <rPr>
        <b/>
        <sz val="7"/>
        <color rgb="FF000000"/>
        <rFont val="Verdana"/>
        <family val="2"/>
      </rPr>
      <t>2.0 Subtotal Socio-Environmental Compliance</t>
    </r>
  </si>
  <si>
    <r>
      <rPr>
        <b/>
        <sz val="7"/>
        <color rgb="FF000000"/>
        <rFont val="Verdana"/>
        <family val="2"/>
      </rPr>
      <t>3.0 Raising awareness</t>
    </r>
  </si>
  <si>
    <r>
      <rPr>
        <sz val="7"/>
        <color rgb="FF000000"/>
        <rFont val="Verdana"/>
        <family val="2"/>
      </rPr>
      <t>19. Has the company offered discussion forums, workshops, courses or any another formal instance to raise awareness of the Board of Directories or the highest corporate governance authority as regards Community Relations?</t>
    </r>
  </si>
  <si>
    <r>
      <rPr>
        <sz val="7"/>
        <color rgb="FF000000"/>
        <rFont val="Verdana"/>
        <family val="2"/>
      </rPr>
      <t>20. Has the company offered discussion forums, workshops, courses or any another formal instance to raise awareness of the senior management as regards Community Relations?</t>
    </r>
  </si>
  <si>
    <r>
      <rPr>
        <sz val="7"/>
        <color rgb="FF000000"/>
        <rFont val="Verdana"/>
        <family val="2"/>
      </rPr>
      <t>21. Has the company offered discussion forums, workshops, courses or any another formal instance to raise awareness of the  middle-management and operational staff as regards Community Relations?</t>
    </r>
  </si>
  <si>
    <r>
      <rPr>
        <b/>
        <sz val="7"/>
        <color rgb="FF000000"/>
        <rFont val="Verdana"/>
        <family val="2"/>
      </rPr>
      <t>Subtotal Raising Awareness</t>
    </r>
  </si>
  <si>
    <r>
      <rPr>
        <b/>
        <sz val="7"/>
        <color rgb="FF000000"/>
        <rFont val="Verdana"/>
        <family val="2"/>
      </rPr>
      <t>4.0 Questions for the Senior Management (associated to leadership at this level)</t>
    </r>
  </si>
  <si>
    <r>
      <rPr>
        <sz val="7"/>
        <color rgb="FF000000"/>
        <rFont val="Verdana"/>
        <family val="2"/>
      </rPr>
      <t>22.     Should the company pay more attention to the area of Community Relations and therefore develop an integrated and proactive management system that responds to all the situations regarding such area, from the anticipation of conflicts to the management of the relation and the reporting of results?</t>
    </r>
  </si>
  <si>
    <r>
      <rPr>
        <sz val="7"/>
        <color rgb="FF000000"/>
        <rFont val="Verdana"/>
        <family val="2"/>
      </rPr>
      <t>23.   Do you consider that it is necessary to develop activities to raise awareness of the senior management and the Board of Directors regarding Community Relations?</t>
    </r>
  </si>
  <si>
    <r>
      <rPr>
        <sz val="7"/>
        <color rgb="FF000000"/>
        <rFont val="Verdana"/>
        <family val="2"/>
      </rPr>
      <t>24.     Do you believe that the company has good relations and is properly engaged with the communities?</t>
    </r>
  </si>
  <si>
    <r>
      <rPr>
        <sz val="7"/>
        <color rgb="FF000000"/>
        <rFont val="Verdana"/>
        <family val="2"/>
      </rPr>
      <t>25.   Are you informed about the conflicts with communities that occurred during the last 3 years and the way they were solved?</t>
    </r>
  </si>
  <si>
    <r>
      <rPr>
        <b/>
        <sz val="7"/>
        <color rgb="FF000000"/>
        <rFont val="Verdana"/>
        <family val="2"/>
      </rPr>
      <t>Subtotal Questions for the Senior Management</t>
    </r>
  </si>
  <si>
    <r>
      <rPr>
        <b/>
        <sz val="7"/>
        <color rgb="FF000000"/>
        <rFont val="Verdana"/>
        <family val="2"/>
      </rPr>
      <t>50 Structure</t>
    </r>
  </si>
  <si>
    <r>
      <rPr>
        <b/>
        <sz val="7"/>
        <color rgb="FF000000"/>
        <rFont val="Verdana"/>
        <family val="2"/>
      </rPr>
      <t>5.1 Board of Directors</t>
    </r>
  </si>
  <si>
    <r>
      <rPr>
        <sz val="7"/>
        <color rgb="FF000000"/>
        <rFont val="Verdana"/>
        <family val="2"/>
      </rPr>
      <t>26. Has the Board of Directors of the company publicly expressed its commitment to the management of Community Relations?</t>
    </r>
  </si>
  <si>
    <r>
      <rPr>
        <sz val="7"/>
        <color rgb="FF000000"/>
        <rFont val="Verdana"/>
        <family val="2"/>
      </rPr>
      <t>27. Is the subject of Community Relations included in the agenda of the Board of Directors?</t>
    </r>
  </si>
  <si>
    <r>
      <rPr>
        <sz val="7"/>
        <color rgb="FF000000"/>
        <rFont val="Verdana"/>
        <family val="2"/>
      </rPr>
      <t>28. Is there a committee or a representative of the Board of Directors responsible for managing community relations and engagement?</t>
    </r>
  </si>
  <si>
    <r>
      <rPr>
        <b/>
        <sz val="7"/>
        <color rgb="FF000000"/>
        <rFont val="Verdana"/>
        <family val="2"/>
      </rPr>
      <t>Subtotal Board of Directors</t>
    </r>
  </si>
  <si>
    <r>
      <rPr>
        <b/>
        <sz val="7"/>
        <color rgb="FF000000"/>
        <rFont val="Verdana"/>
        <family val="2"/>
      </rPr>
      <t>5.2 General Manager</t>
    </r>
  </si>
  <si>
    <r>
      <rPr>
        <sz val="7"/>
        <color rgb="FF000000"/>
        <rFont val="Verdana"/>
        <family val="2"/>
      </rPr>
      <t>29.     Is the general manager involved in community relations management?</t>
    </r>
  </si>
  <si>
    <r>
      <rPr>
        <sz val="7"/>
        <color rgb="FF000000"/>
        <rFont val="Verdana"/>
        <family val="2"/>
      </rPr>
      <t>30.     Does the general manager formally declare the company's commitment to community relations?</t>
    </r>
  </si>
  <si>
    <r>
      <rPr>
        <sz val="7"/>
        <color rgb="FF000000"/>
        <rFont val="Verdana"/>
        <family val="2"/>
      </rPr>
      <t>31.     Does the general manager meet at least once a year with representatives of the communities?</t>
    </r>
  </si>
  <si>
    <r>
      <rPr>
        <sz val="7"/>
        <color rgb="FF000000"/>
        <rFont val="Verdana"/>
        <family val="2"/>
      </rPr>
      <t>32.     Does the general manager participate at least once a year in activities with the communities?</t>
    </r>
  </si>
  <si>
    <r>
      <rPr>
        <b/>
        <sz val="7"/>
        <color rgb="FF000000"/>
        <rFont val="Verdana"/>
        <family val="2"/>
      </rPr>
      <t>Subtotal General Manager</t>
    </r>
  </si>
  <si>
    <r>
      <rPr>
        <b/>
        <sz val="7"/>
        <color rgb="FF000000"/>
        <rFont val="Verdana"/>
        <family val="2"/>
      </rPr>
      <t>5.3   Community Relations Committee</t>
    </r>
  </si>
  <si>
    <r>
      <rPr>
        <sz val="7"/>
        <color rgb="FF000000"/>
        <rFont val="Verdana"/>
        <family val="2"/>
      </rPr>
      <t>33.     Does the company have a Community Relations Committee?</t>
    </r>
  </si>
  <si>
    <r>
      <rPr>
        <sz val="7"/>
        <color rgb="FF000000"/>
        <rFont val="Verdana"/>
        <family val="2"/>
      </rPr>
      <t>34.     Does the company have Local Community Relations Committees at the level of each relevant business unit, oil and gas project  or activity?</t>
    </r>
  </si>
  <si>
    <r>
      <rPr>
        <b/>
        <sz val="7"/>
        <color rgb="FF000000"/>
        <rFont val="Verdana"/>
        <family val="2"/>
      </rPr>
      <t>Subtotal Community Relations Committee</t>
    </r>
  </si>
  <si>
    <r>
      <rPr>
        <b/>
        <sz val="7"/>
        <color rgb="FF000000"/>
        <rFont val="Verdana"/>
        <family val="2"/>
      </rPr>
      <t>5.4  Specialized Corporate Management (CSR)</t>
    </r>
  </si>
  <si>
    <r>
      <rPr>
        <sz val="7"/>
        <color rgb="FF000000"/>
        <rFont val="Verdana"/>
        <family val="2"/>
      </rPr>
      <t>35.     Does the company have a corporate manager in charge of Community Relations?</t>
    </r>
  </si>
  <si>
    <r>
      <rPr>
        <sz val="7"/>
        <color rgb="FF000000"/>
        <rFont val="Verdana"/>
        <family val="2"/>
      </rPr>
      <t>36.     Does the manager responsible for Community Relations report to the General Manager and/or the Director in charge of this area?</t>
    </r>
  </si>
  <si>
    <r>
      <rPr>
        <b/>
        <sz val="7"/>
        <color rgb="FF000000"/>
        <rFont val="Verdana"/>
        <family val="2"/>
      </rPr>
      <t>Subtotal  Specialized Corporate Management (CSR)</t>
    </r>
  </si>
  <si>
    <r>
      <rPr>
        <b/>
        <sz val="7"/>
        <color rgb="FF000000"/>
        <rFont val="Verdana"/>
        <family val="2"/>
      </rPr>
      <t>5.5   Community Relations Unit</t>
    </r>
  </si>
  <si>
    <r>
      <rPr>
        <sz val="7"/>
        <color rgb="FF000000"/>
        <rFont val="Verdana"/>
        <family val="2"/>
      </rPr>
      <t>37.     Is there a specific area of Community Relations at the senior management level (management of sustainable development, CSR, relations with stakeholders, institutional relations or related matters)?</t>
    </r>
  </si>
  <si>
    <r>
      <rPr>
        <sz val="7"/>
        <color rgb="FF000000"/>
        <rFont val="Verdana"/>
        <family val="2"/>
      </rPr>
      <t>38.     Are there any persons responsible for Community Relations at the level of each business unit and/or project developed by the company?</t>
    </r>
  </si>
  <si>
    <r>
      <rPr>
        <b/>
        <sz val="7"/>
        <color rgb="FF000000"/>
        <rFont val="Verdana"/>
        <family val="2"/>
      </rPr>
      <t>Subtotal Community Relations Unit</t>
    </r>
  </si>
  <si>
    <r>
      <rPr>
        <b/>
        <sz val="7"/>
        <color rgb="FF000000"/>
        <rFont val="Verdana"/>
        <family val="2"/>
      </rPr>
      <t xml:space="preserve">5.6  Advisory Boards </t>
    </r>
  </si>
  <si>
    <r>
      <rPr>
        <sz val="7"/>
        <color rgb="FF000000"/>
        <rFont val="Verdana"/>
        <family val="2"/>
      </rPr>
      <t>39.     Does your company have an Advisory Board at corporate level (country) with representatives of the communities?</t>
    </r>
  </si>
  <si>
    <r>
      <rPr>
        <sz val="7"/>
        <color rgb="FF000000"/>
        <rFont val="Verdana"/>
        <family val="2"/>
      </rPr>
      <t>40.     Does your company have Advisory Boards at the level of business unit, project or activity with representatives of the communities?</t>
    </r>
  </si>
  <si>
    <r>
      <rPr>
        <b/>
        <sz val="7"/>
        <color rgb="FF000000"/>
        <rFont val="Verdana"/>
        <family val="2"/>
      </rPr>
      <t>Subtotal  Advisory Boards</t>
    </r>
  </si>
  <si>
    <r>
      <rPr>
        <b/>
        <sz val="7"/>
        <color rgb="FF000000"/>
        <rFont val="Verdana"/>
        <family val="2"/>
      </rPr>
      <t>Subtotal Structure</t>
    </r>
  </si>
  <si>
    <r>
      <rPr>
        <b/>
        <sz val="7"/>
        <color rgb="FF000000"/>
        <rFont val="Verdana"/>
        <family val="2"/>
      </rPr>
      <t>6.0 Resources</t>
    </r>
  </si>
  <si>
    <r>
      <rPr>
        <sz val="7"/>
        <color rgb="FF000000"/>
        <rFont val="Verdana"/>
        <family val="2"/>
      </rPr>
      <t>41.     Is there a budget for the management of community relations?</t>
    </r>
  </si>
  <si>
    <r>
      <rPr>
        <sz val="7"/>
        <color rgb="FF000000"/>
        <rFont val="Verdana"/>
        <family val="2"/>
      </rPr>
      <t xml:space="preserve">42.     Are internal support services (legal area, communications, human resources, data processing, etc.) available for management of Community Relations? </t>
    </r>
  </si>
  <si>
    <r>
      <rPr>
        <sz val="7"/>
        <color rgb="FF000000"/>
        <rFont val="Verdana"/>
        <family val="2"/>
      </rPr>
      <t>43.     The functional areas responsible for community relations at the local level have basic resources to function:</t>
    </r>
  </si>
  <si>
    <r>
      <rPr>
        <sz val="7"/>
        <color rgb="FF000000"/>
        <rFont val="Verdana"/>
        <family val="2"/>
      </rPr>
      <t xml:space="preserve">    a. Human resources</t>
    </r>
  </si>
  <si>
    <r>
      <rPr>
        <sz val="7"/>
        <color rgb="FF000000"/>
        <rFont val="Verdana"/>
        <family val="2"/>
      </rPr>
      <t xml:space="preserve">    b. Financial resources.</t>
    </r>
  </si>
  <si>
    <r>
      <rPr>
        <sz val="7"/>
        <color rgb="FF000000"/>
        <rFont val="Verdana"/>
        <family val="2"/>
      </rPr>
      <t xml:space="preserve">    c. Infrastructure.</t>
    </r>
  </si>
  <si>
    <r>
      <rPr>
        <sz val="7"/>
        <color rgb="FF000000"/>
        <rFont val="Verdana"/>
        <family val="2"/>
      </rPr>
      <t xml:space="preserve">    d. Management support services</t>
    </r>
  </si>
  <si>
    <r>
      <rPr>
        <b/>
        <sz val="7"/>
        <color rgb="FF000000"/>
        <rFont val="Verdana"/>
        <family val="2"/>
      </rPr>
      <t>Subtotal Resources</t>
    </r>
  </si>
  <si>
    <r>
      <rPr>
        <b/>
        <sz val="7"/>
        <color rgb="FF000000"/>
        <rFont val="Verdana"/>
        <family val="2"/>
      </rPr>
      <t xml:space="preserve">7.0 Processes </t>
    </r>
  </si>
  <si>
    <r>
      <rPr>
        <sz val="7"/>
        <color rgb="FF000000"/>
        <rFont val="Verdana"/>
        <family val="2"/>
      </rPr>
      <t>44. Does the company systematically manage any of the following issues:?</t>
    </r>
  </si>
  <si>
    <r>
      <rPr>
        <sz val="7"/>
        <color rgb="FF000000"/>
        <rFont val="Verdana"/>
        <family val="2"/>
      </rPr>
      <t xml:space="preserve">    a. Engagement with Communities</t>
    </r>
  </si>
  <si>
    <r>
      <rPr>
        <sz val="7"/>
        <color rgb="FF000000"/>
        <rFont val="Verdana"/>
        <family val="2"/>
      </rPr>
      <t xml:space="preserve">    b. Relations with Indigenous Peoples</t>
    </r>
  </si>
  <si>
    <r>
      <rPr>
        <sz val="7"/>
        <color rgb="FF000000"/>
        <rFont val="Verdana"/>
        <family val="2"/>
      </rPr>
      <t xml:space="preserve">    c. Social and Reputational Risk Management</t>
    </r>
  </si>
  <si>
    <r>
      <rPr>
        <sz val="7"/>
        <color rgb="FF000000"/>
        <rFont val="Verdana"/>
        <family val="2"/>
      </rPr>
      <t xml:space="preserve">    d. Communications and Reporting Management</t>
    </r>
  </si>
  <si>
    <r>
      <rPr>
        <sz val="7"/>
        <color rgb="FF000000"/>
        <rFont val="Verdana"/>
        <family val="2"/>
      </rPr>
      <t>45. The company has information systems about:</t>
    </r>
  </si>
  <si>
    <r>
      <rPr>
        <sz val="7"/>
        <color rgb="FF000000"/>
        <rFont val="Verdana"/>
        <family val="2"/>
      </rPr>
      <t xml:space="preserve">    a. Evaluation of impacts of the company on the community</t>
    </r>
  </si>
  <si>
    <r>
      <rPr>
        <sz val="7"/>
        <color rgb="FF000000"/>
        <rFont val="Verdana"/>
        <family val="2"/>
      </rPr>
      <t xml:space="preserve">        - Environmental impacts</t>
    </r>
  </si>
  <si>
    <r>
      <rPr>
        <sz val="7"/>
        <color rgb="FF000000"/>
        <rFont val="Verdana"/>
        <family val="2"/>
      </rPr>
      <t xml:space="preserve">        - Impacts on biodiversity</t>
    </r>
  </si>
  <si>
    <r>
      <rPr>
        <sz val="7"/>
        <color rgb="FF000000"/>
        <rFont val="Verdana"/>
        <family val="2"/>
      </rPr>
      <t xml:space="preserve">        - Health impacts </t>
    </r>
  </si>
  <si>
    <r>
      <rPr>
        <sz val="7"/>
        <color rgb="FF000000"/>
        <rFont val="Verdana"/>
        <family val="2"/>
      </rPr>
      <t xml:space="preserve">        - Social impacts</t>
    </r>
  </si>
  <si>
    <r>
      <rPr>
        <sz val="7"/>
        <color rgb="FF000000"/>
        <rFont val="Verdana"/>
        <family val="2"/>
      </rPr>
      <t xml:space="preserve">    b. Characteristics of the communities in the areas of influence of the company</t>
    </r>
  </si>
  <si>
    <r>
      <rPr>
        <sz val="7"/>
        <color rgb="FF000000"/>
        <rFont val="Verdana"/>
        <family val="2"/>
      </rPr>
      <t xml:space="preserve">        - Profile of the communities</t>
    </r>
  </si>
  <si>
    <r>
      <rPr>
        <sz val="7"/>
        <color rgb="FF000000"/>
        <rFont val="Verdana"/>
        <family val="2"/>
      </rPr>
      <t xml:space="preserve">         - Map of stakeholders</t>
    </r>
  </si>
  <si>
    <r>
      <rPr>
        <sz val="7"/>
        <color rgb="FF000000"/>
        <rFont val="Verdana"/>
        <family val="2"/>
      </rPr>
      <t xml:space="preserve">         - Analysis of interests and expectations</t>
    </r>
  </si>
  <si>
    <r>
      <rPr>
        <sz val="7"/>
        <color rgb="FF000000"/>
        <rFont val="Verdana"/>
        <family val="2"/>
      </rPr>
      <t xml:space="preserve">    c. Socio-environmental conflicts</t>
    </r>
  </si>
  <si>
    <r>
      <rPr>
        <sz val="7"/>
        <color rgb="FF000000"/>
        <rFont val="Verdana"/>
        <family val="2"/>
      </rPr>
      <t xml:space="preserve">    Profile of the projects and initiatives of the company in the community </t>
    </r>
  </si>
  <si>
    <r>
      <rPr>
        <sz val="7"/>
        <color rgb="FF000000"/>
        <rFont val="Verdana"/>
        <family val="2"/>
      </rPr>
      <t xml:space="preserve">    e. Results and impacts of the projects and initiatives of the company in the community</t>
    </r>
  </si>
  <si>
    <r>
      <rPr>
        <sz val="7"/>
        <color rgb="FF000000"/>
        <rFont val="Verdana"/>
        <family val="2"/>
      </rPr>
      <t>46. Has the company established formal and permanent dialogue mechanisms with the community?</t>
    </r>
  </si>
  <si>
    <r>
      <rPr>
        <sz val="7"/>
        <color rgb="FF000000"/>
        <rFont val="Verdana"/>
        <family val="2"/>
      </rPr>
      <t>47. Does the company develop social investment programs to improve the quality of life of the communities and the conditions of the environment?</t>
    </r>
  </si>
  <si>
    <r>
      <rPr>
        <sz val="7"/>
        <color rgb="FF000000"/>
        <rFont val="Verdana"/>
        <family val="2"/>
      </rPr>
      <t>48. Has the company established strategic alliances with other organizations to improve the impact of the social programs on the communities?</t>
    </r>
  </si>
  <si>
    <r>
      <rPr>
        <sz val="7"/>
        <color rgb="FF000000"/>
        <rFont val="Verdana"/>
        <family val="2"/>
      </rPr>
      <t>49. Does the company participate in the promotion of local development?</t>
    </r>
  </si>
  <si>
    <r>
      <rPr>
        <sz val="7"/>
        <color rgb="FF000000"/>
        <rFont val="Verdana"/>
        <family val="2"/>
      </rPr>
      <t>50. Does the company require a commitment from its contractors and suppliers to observe its principles and standards regarding Community Relations?</t>
    </r>
  </si>
  <si>
    <r>
      <rPr>
        <sz val="7"/>
        <color rgb="FF000000"/>
        <rFont val="Verdana"/>
        <family val="2"/>
      </rPr>
      <t>51. Does the company promote the contracting of manpower and the development of suppliers at the local level?</t>
    </r>
  </si>
  <si>
    <r>
      <rPr>
        <sz val="7"/>
        <color rgb="FF000000"/>
        <rFont val="Verdana"/>
        <family val="2"/>
      </rPr>
      <t>52. Has the company defined criteria to prioritize projects and initiatives of social investment in the community and of participation in the local development?</t>
    </r>
  </si>
  <si>
    <r>
      <rPr>
        <sz val="7"/>
        <color rgb="FF000000"/>
        <rFont val="Verdana"/>
        <family val="2"/>
      </rPr>
      <t xml:space="preserve">53. In your opinion, does the company currently have good relations with the communities? </t>
    </r>
  </si>
  <si>
    <r>
      <rPr>
        <sz val="7"/>
        <color rgb="FF000000"/>
        <rFont val="Verdana"/>
        <family val="2"/>
      </rPr>
      <t>54. Does the company systematically develop internal reports about community relations management for the senior management?</t>
    </r>
  </si>
  <si>
    <r>
      <rPr>
        <b/>
        <sz val="7"/>
        <color rgb="FF000000"/>
        <rFont val="Verdana"/>
        <family val="2"/>
      </rPr>
      <t>Subtotal Processes</t>
    </r>
  </si>
  <si>
    <r>
      <rPr>
        <b/>
        <sz val="7"/>
        <color rgb="FF000000"/>
        <rFont val="Verdana"/>
        <family val="2"/>
      </rPr>
      <t>8.0 Capacities and Skills</t>
    </r>
  </si>
  <si>
    <r>
      <rPr>
        <sz val="7"/>
        <color rgb="FF000000"/>
        <rFont val="Verdana"/>
        <family val="2"/>
      </rPr>
      <t>55.     Does the training plan of your company formally consider the issue of Community Relations?</t>
    </r>
  </si>
  <si>
    <r>
      <rPr>
        <sz val="7"/>
        <color rgb="FF000000"/>
        <rFont val="Verdana"/>
        <family val="2"/>
      </rPr>
      <t>56.     Has your company offered formal training courses on some aspects related to the Community Relations Management System? (Please state course name, date, number and type of participants)</t>
    </r>
  </si>
  <si>
    <r>
      <rPr>
        <sz val="7"/>
        <color rgb="FF000000"/>
        <rFont val="Verdana"/>
        <family val="2"/>
      </rPr>
      <t>57.     Has the company offered discussion forums, workshops, courses or any other formal instance of training to the Board of Directors as regards Community Relations?</t>
    </r>
  </si>
  <si>
    <r>
      <rPr>
        <sz val="7"/>
        <color rgb="FF000000"/>
        <rFont val="Verdana"/>
        <family val="2"/>
      </rPr>
      <t>58.     Has the company offered discussion forums, workshops, courses or any other formal instance of training of the senior management as regards Community Relations?</t>
    </r>
  </si>
  <si>
    <r>
      <rPr>
        <b/>
        <sz val="7"/>
        <color rgb="FF000000"/>
        <rFont val="Verdana"/>
        <family val="2"/>
      </rPr>
      <t>Subtotal Capacities and Skills</t>
    </r>
  </si>
  <si>
    <r>
      <rPr>
        <b/>
        <sz val="7"/>
        <color rgb="FF000000"/>
        <rFont val="Verdana"/>
        <family val="2"/>
      </rPr>
      <t>9.0 Communication and Reporting</t>
    </r>
  </si>
  <si>
    <r>
      <rPr>
        <sz val="7"/>
        <color rgb="FF000000"/>
        <rFont val="Verdana"/>
        <family val="2"/>
      </rPr>
      <t>59. Does the company disseminate its community relations management?</t>
    </r>
  </si>
  <si>
    <r>
      <rPr>
        <sz val="7"/>
        <color rgb="FF000000"/>
        <rFont val="Verdana"/>
        <family val="2"/>
      </rPr>
      <t xml:space="preserve">       a.  internally</t>
    </r>
  </si>
  <si>
    <r>
      <rPr>
        <sz val="7"/>
        <color rgb="FF000000"/>
        <rFont val="Verdana"/>
        <family val="2"/>
      </rPr>
      <t xml:space="preserve">       b.  to stakeholders in the community</t>
    </r>
  </si>
  <si>
    <r>
      <rPr>
        <sz val="7"/>
        <color rgb="FF000000"/>
        <rFont val="Verdana"/>
        <family val="2"/>
      </rPr>
      <t>60.     Does the company develop sustainability reports that include the results of its Community Relations management?</t>
    </r>
  </si>
  <si>
    <r>
      <rPr>
        <b/>
        <sz val="7"/>
        <color rgb="FF000000"/>
        <rFont val="Verdana"/>
        <family val="2"/>
      </rPr>
      <t>Subtotal Communication and Reporting</t>
    </r>
  </si>
  <si>
    <r>
      <rPr>
        <b/>
        <sz val="7"/>
        <color rgb="FF000000"/>
        <rFont val="Verdana"/>
        <family val="2"/>
      </rPr>
      <t>ITEM OF EVALUATION</t>
    </r>
  </si>
  <si>
    <r>
      <rPr>
        <b/>
        <sz val="7"/>
        <color rgb="FF000000"/>
        <rFont val="Verdana"/>
        <family val="2"/>
      </rPr>
      <t>WEIGHTING</t>
    </r>
  </si>
  <si>
    <r>
      <rPr>
        <b/>
        <sz val="7"/>
        <color rgb="FF000000"/>
        <rFont val="Verdana"/>
        <family val="2"/>
      </rPr>
      <t>AREA SCORE</t>
    </r>
  </si>
  <si>
    <r>
      <rPr>
        <b/>
        <sz val="7"/>
        <color rgb="FF000000"/>
        <rFont val="Verdana"/>
        <family val="2"/>
      </rPr>
      <t>WEIGHTED FINAL SCORE</t>
    </r>
  </si>
  <si>
    <r>
      <rPr>
        <sz val="7"/>
        <color rgb="FF000000"/>
        <rFont val="Verdana"/>
        <family val="2"/>
      </rPr>
      <t>1.0 Policies</t>
    </r>
  </si>
  <si>
    <r>
      <rPr>
        <sz val="7"/>
        <color rgb="FF000000"/>
        <rFont val="Verdana"/>
        <family val="2"/>
      </rPr>
      <t>2.0 Socio-Environmental Compliance</t>
    </r>
  </si>
  <si>
    <r>
      <rPr>
        <sz val="7"/>
        <color rgb="FF000000"/>
        <rFont val="Verdana"/>
        <family val="2"/>
      </rPr>
      <t>3.0 Raising awareness</t>
    </r>
  </si>
  <si>
    <r>
      <rPr>
        <sz val="7"/>
        <color rgb="FF000000"/>
        <rFont val="Verdana"/>
        <family val="2"/>
      </rPr>
      <t>4.0 Questions for the Senior Management (associated to leadership at this level)</t>
    </r>
  </si>
  <si>
    <r>
      <rPr>
        <sz val="7"/>
        <color rgb="FF000000"/>
        <rFont val="Verdana"/>
        <family val="2"/>
      </rPr>
      <t>50 Structure</t>
    </r>
  </si>
  <si>
    <r>
      <rPr>
        <sz val="7"/>
        <color rgb="FF000000"/>
        <rFont val="Verdana"/>
        <family val="2"/>
      </rPr>
      <t>6.0 Resources</t>
    </r>
  </si>
  <si>
    <r>
      <rPr>
        <sz val="7"/>
        <color rgb="FF000000"/>
        <rFont val="Verdana"/>
        <family val="2"/>
      </rPr>
      <t>7.0 Processes</t>
    </r>
  </si>
  <si>
    <r>
      <rPr>
        <sz val="7"/>
        <color rgb="FF000000"/>
        <rFont val="Verdana"/>
        <family val="2"/>
      </rPr>
      <t>8.0 Capacities and Skills</t>
    </r>
  </si>
  <si>
    <r>
      <rPr>
        <sz val="7"/>
        <color rgb="FF000000"/>
        <rFont val="Verdana"/>
        <family val="2"/>
      </rPr>
      <t>9.0 Communication and Reporting</t>
    </r>
  </si>
  <si>
    <r>
      <rPr>
        <b/>
        <sz val="7"/>
        <color rgb="FFFF0000"/>
        <rFont val="Verdana"/>
        <family val="2"/>
      </rPr>
      <t>TOTAL SCORE</t>
    </r>
  </si>
  <si>
    <r>
      <rPr>
        <b/>
        <sz val="7"/>
        <color rgb="FF000000"/>
        <rFont val="Verdana"/>
        <family val="2"/>
      </rPr>
      <t>LEVEL</t>
    </r>
  </si>
  <si>
    <r>
      <rPr>
        <b/>
        <sz val="7"/>
        <color rgb="FF000000"/>
        <rFont val="Verdana"/>
        <family val="2"/>
      </rPr>
      <t>CHARACTERISTIC</t>
    </r>
  </si>
  <si>
    <r>
      <rPr>
        <b/>
        <sz val="7"/>
        <color rgb="FF000000"/>
        <rFont val="Verdana"/>
        <family val="2"/>
      </rPr>
      <t>WEIGHTED SCORE</t>
    </r>
  </si>
  <si>
    <r>
      <rPr>
        <sz val="7"/>
        <color rgb="FF000000"/>
        <rFont val="Verdana"/>
        <family val="2"/>
      </rPr>
      <t>Basic level</t>
    </r>
  </si>
  <si>
    <r>
      <rPr>
        <sz val="7"/>
        <color rgb="FF000000"/>
        <rFont val="Verdana"/>
        <family val="2"/>
      </rPr>
      <t>Non-existence of a management system</t>
    </r>
  </si>
  <si>
    <r>
      <rPr>
        <sz val="7"/>
        <color rgb="FF000000"/>
        <rFont val="Verdana"/>
        <family val="2"/>
      </rPr>
      <t>1.0 - 2.4</t>
    </r>
  </si>
  <si>
    <r>
      <rPr>
        <sz val="7"/>
        <color rgb="FF000000"/>
        <rFont val="Verdana"/>
        <family val="2"/>
      </rPr>
      <t>Level 1</t>
    </r>
  </si>
  <si>
    <r>
      <rPr>
        <sz val="7"/>
        <color rgb="FF000000"/>
        <rFont val="Verdana"/>
        <family val="2"/>
      </rPr>
      <t>Management System in initial implementation  process</t>
    </r>
  </si>
  <si>
    <r>
      <rPr>
        <sz val="7"/>
        <color rgb="FF000000"/>
        <rFont val="Verdana"/>
        <family val="2"/>
      </rPr>
      <t>2.5 - 3.4</t>
    </r>
  </si>
  <si>
    <r>
      <rPr>
        <sz val="7"/>
        <color rgb="FF000000"/>
        <rFont val="Verdana"/>
        <family val="2"/>
      </rPr>
      <t>Level 2</t>
    </r>
  </si>
  <si>
    <r>
      <rPr>
        <sz val="7"/>
        <color rgb="FF000000"/>
        <rFont val="Verdana"/>
        <family val="2"/>
      </rPr>
      <t xml:space="preserve">Management System in advanced development </t>
    </r>
  </si>
  <si>
    <r>
      <rPr>
        <sz val="7"/>
        <color rgb="FF000000"/>
        <rFont val="Verdana"/>
        <family val="2"/>
      </rPr>
      <t>3.4 - 4.5</t>
    </r>
  </si>
  <si>
    <r>
      <rPr>
        <sz val="7"/>
        <color rgb="FF000000"/>
        <rFont val="Verdana"/>
        <family val="2"/>
      </rPr>
      <t>Level 3</t>
    </r>
  </si>
  <si>
    <r>
      <rPr>
        <sz val="7"/>
        <color rgb="FF000000"/>
        <rFont val="Verdana"/>
        <family val="2"/>
      </rPr>
      <t>Implemented Management System</t>
    </r>
  </si>
  <si>
    <r>
      <rPr>
        <sz val="7"/>
        <color rgb="FF000000"/>
        <rFont val="Verdana"/>
        <family val="2"/>
      </rPr>
      <t>4.5 – 5.0</t>
    </r>
  </si>
</sst>
</file>

<file path=xl/styles.xml><?xml version="1.0" encoding="utf-8"?>
<styleSheet xmlns="http://schemas.openxmlformats.org/spreadsheetml/2006/main">
  <fonts count="14">
    <font>
      <sz val="11"/>
      <color theme="1"/>
      <name val="Calibri"/>
      <family val="2"/>
      <scheme val="minor"/>
    </font>
    <font>
      <sz val="8"/>
      <name val="Calibri"/>
      <family val="2"/>
    </font>
    <font>
      <sz val="7"/>
      <color indexed="8"/>
      <name val="Verdana"/>
      <family val="2"/>
    </font>
    <font>
      <b/>
      <sz val="7"/>
      <name val="Verdana"/>
      <family val="2"/>
    </font>
    <font>
      <sz val="7"/>
      <color indexed="10"/>
      <name val="Verdana"/>
      <family val="2"/>
    </font>
    <font>
      <b/>
      <i/>
      <sz val="7"/>
      <color indexed="10"/>
      <name val="Verdana"/>
      <family val="2"/>
    </font>
    <font>
      <b/>
      <sz val="7"/>
      <color indexed="8"/>
      <name val="Verdana"/>
      <family val="2"/>
    </font>
    <font>
      <sz val="7"/>
      <name val="Verdana"/>
      <family val="2"/>
    </font>
    <font>
      <b/>
      <sz val="7"/>
      <color indexed="10"/>
      <name val="Verdana"/>
      <family val="2"/>
    </font>
    <font>
      <sz val="7"/>
      <color theme="1"/>
      <name val="Verdana"/>
      <family val="2"/>
    </font>
    <font>
      <b/>
      <sz val="7"/>
      <color rgb="FF000000"/>
      <name val="Verdana"/>
      <family val="2"/>
    </font>
    <font>
      <sz val="7"/>
      <color rgb="FFFF0000"/>
      <name val="Verdana"/>
      <family val="2"/>
    </font>
    <font>
      <sz val="7"/>
      <color rgb="FF000000"/>
      <name val="Verdana"/>
      <family val="2"/>
    </font>
    <font>
      <b/>
      <sz val="7"/>
      <color rgb="FFFF0000"/>
      <name val="Verdan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s>
  <borders count="39">
    <border>
      <left/>
      <right/>
      <top/>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double">
        <color indexed="10"/>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10"/>
      </left>
      <right style="thin">
        <color indexed="64"/>
      </right>
      <top style="double">
        <color indexed="10"/>
      </top>
      <bottom style="double">
        <color indexed="10"/>
      </bottom>
      <diagonal/>
    </border>
    <border>
      <left style="thin">
        <color indexed="64"/>
      </left>
      <right style="thin">
        <color indexed="64"/>
      </right>
      <top style="double">
        <color indexed="10"/>
      </top>
      <bottom style="double">
        <color indexed="10"/>
      </bottom>
      <diagonal/>
    </border>
    <border>
      <left style="thin">
        <color indexed="64"/>
      </left>
      <right style="double">
        <color indexed="10"/>
      </right>
      <top style="double">
        <color indexed="10"/>
      </top>
      <bottom style="double">
        <color indexed="10"/>
      </bottom>
      <diagonal/>
    </border>
    <border>
      <left style="thin">
        <color indexed="64"/>
      </left>
      <right style="thin">
        <color indexed="64"/>
      </right>
      <top style="thin">
        <color indexed="64"/>
      </top>
      <bottom style="medium">
        <color indexed="64"/>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9" fillId="0" borderId="1" xfId="0" applyFont="1" applyBorder="1"/>
    <xf numFmtId="0" fontId="9" fillId="0" borderId="2" xfId="0" applyFont="1" applyBorder="1"/>
    <xf numFmtId="0" fontId="9" fillId="0" borderId="3" xfId="0" applyFont="1" applyBorder="1"/>
    <xf numFmtId="0" fontId="9" fillId="0" borderId="4" xfId="0" applyFont="1" applyBorder="1"/>
    <xf numFmtId="0" fontId="3" fillId="2" borderId="5" xfId="0" applyFont="1" applyFill="1" applyBorder="1" applyAlignment="1">
      <alignment horizontal="left"/>
    </xf>
    <xf numFmtId="0" fontId="4" fillId="2" borderId="6" xfId="0" applyFont="1" applyFill="1" applyBorder="1"/>
    <xf numFmtId="0" fontId="9" fillId="0" borderId="0" xfId="0" applyFont="1" applyBorder="1"/>
    <xf numFmtId="0" fontId="9" fillId="0" borderId="0" xfId="0" applyFont="1" applyBorder="1" applyAlignment="1">
      <alignment horizontal="center"/>
    </xf>
    <xf numFmtId="0" fontId="9" fillId="0" borderId="7" xfId="0" applyFont="1" applyBorder="1"/>
    <xf numFmtId="0" fontId="3" fillId="2" borderId="8" xfId="0" applyFont="1" applyFill="1" applyBorder="1" applyAlignment="1">
      <alignment horizontal="left"/>
    </xf>
    <xf numFmtId="0" fontId="4" fillId="2" borderId="9" xfId="0" applyFont="1" applyFill="1" applyBorder="1"/>
    <xf numFmtId="0" fontId="5" fillId="2" borderId="0" xfId="0" applyFont="1" applyFill="1" applyBorder="1" applyAlignment="1">
      <alignment horizontal="left"/>
    </xf>
    <xf numFmtId="0" fontId="4" fillId="2" borderId="0" xfId="0" applyFont="1" applyFill="1" applyBorder="1"/>
    <xf numFmtId="0" fontId="6" fillId="0" borderId="5" xfId="0" applyFont="1" applyBorder="1"/>
    <xf numFmtId="0" fontId="3" fillId="0" borderId="10" xfId="0" applyFont="1" applyBorder="1" applyAlignment="1">
      <alignment horizontal="left"/>
    </xf>
    <xf numFmtId="0" fontId="9" fillId="0" borderId="10" xfId="0" applyFont="1" applyBorder="1"/>
    <xf numFmtId="0" fontId="9" fillId="0" borderId="11" xfId="0" applyFont="1" applyBorder="1" applyAlignment="1">
      <alignment horizontal="center"/>
    </xf>
    <xf numFmtId="0" fontId="7" fillId="0" borderId="12" xfId="0" applyFont="1" applyBorder="1" applyAlignment="1">
      <alignment horizontal="left"/>
    </xf>
    <xf numFmtId="0" fontId="3" fillId="0" borderId="0" xfId="0" applyFont="1" applyBorder="1" applyAlignment="1">
      <alignment horizontal="left"/>
    </xf>
    <xf numFmtId="0" fontId="9" fillId="0" borderId="13" xfId="0" applyFont="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9" fontId="9" fillId="0" borderId="0" xfId="0" applyNumberFormat="1" applyFont="1" applyBorder="1" applyAlignment="1">
      <alignment horizontal="center"/>
    </xf>
    <xf numFmtId="0" fontId="7" fillId="0" borderId="16" xfId="0" applyFont="1" applyBorder="1" applyAlignment="1">
      <alignment horizontal="left"/>
    </xf>
    <xf numFmtId="0" fontId="7" fillId="0" borderId="17" xfId="0" applyFont="1" applyBorder="1" applyAlignment="1">
      <alignment horizontal="center"/>
    </xf>
    <xf numFmtId="0" fontId="7" fillId="0" borderId="18" xfId="0" applyFont="1" applyBorder="1" applyAlignment="1">
      <alignment horizontal="left"/>
    </xf>
    <xf numFmtId="0" fontId="7" fillId="0" borderId="19" xfId="0" applyFont="1" applyBorder="1" applyAlignment="1">
      <alignment horizontal="center"/>
    </xf>
    <xf numFmtId="0" fontId="7" fillId="0" borderId="5" xfId="0" applyFont="1" applyBorder="1" applyAlignment="1">
      <alignment horizontal="left"/>
    </xf>
    <xf numFmtId="0" fontId="7" fillId="0" borderId="0" xfId="0" applyFont="1" applyBorder="1" applyAlignment="1">
      <alignment horizontal="center"/>
    </xf>
    <xf numFmtId="0" fontId="7" fillId="0" borderId="20" xfId="0" applyFont="1" applyFill="1" applyBorder="1" applyAlignment="1">
      <alignment horizontal="left"/>
    </xf>
    <xf numFmtId="0" fontId="7" fillId="0" borderId="8" xfId="0" applyFont="1" applyFill="1" applyBorder="1" applyAlignment="1">
      <alignment horizontal="left"/>
    </xf>
    <xf numFmtId="0" fontId="9" fillId="0" borderId="21" xfId="0" applyFont="1" applyBorder="1"/>
    <xf numFmtId="9" fontId="9" fillId="0" borderId="21" xfId="0" applyNumberFormat="1" applyFont="1" applyBorder="1" applyAlignment="1">
      <alignment horizontal="center"/>
    </xf>
    <xf numFmtId="0" fontId="9" fillId="0" borderId="22" xfId="0" applyFont="1" applyBorder="1" applyAlignment="1">
      <alignment horizontal="center"/>
    </xf>
    <xf numFmtId="9" fontId="2" fillId="4" borderId="23" xfId="0" applyNumberFormat="1" applyFont="1" applyFill="1" applyBorder="1" applyAlignment="1">
      <alignment horizontal="center"/>
    </xf>
    <xf numFmtId="0" fontId="2" fillId="4" borderId="23" xfId="0" applyFont="1" applyFill="1" applyBorder="1"/>
    <xf numFmtId="0" fontId="2" fillId="4" borderId="17" xfId="0" applyFont="1" applyFill="1" applyBorder="1" applyAlignment="1">
      <alignment horizontal="center"/>
    </xf>
    <xf numFmtId="9" fontId="9" fillId="0" borderId="23" xfId="0" applyNumberFormat="1" applyFont="1" applyBorder="1" applyAlignment="1">
      <alignment horizontal="center"/>
    </xf>
    <xf numFmtId="0" fontId="9" fillId="0" borderId="23" xfId="0" applyFont="1" applyBorder="1" applyProtection="1">
      <protection locked="0"/>
    </xf>
    <xf numFmtId="0" fontId="9" fillId="0" borderId="17" xfId="0" applyFont="1" applyBorder="1" applyAlignment="1">
      <alignment horizontal="center"/>
    </xf>
    <xf numFmtId="9" fontId="9" fillId="5" borderId="23" xfId="0" applyNumberFormat="1" applyFont="1" applyFill="1" applyBorder="1" applyAlignment="1">
      <alignment horizontal="center"/>
    </xf>
    <xf numFmtId="0" fontId="9" fillId="5" borderId="23" xfId="0" applyFont="1" applyFill="1" applyBorder="1"/>
    <xf numFmtId="0" fontId="9" fillId="5" borderId="17" xfId="0" applyFont="1" applyFill="1" applyBorder="1" applyAlignment="1">
      <alignment horizontal="center"/>
    </xf>
    <xf numFmtId="0" fontId="9" fillId="2" borderId="4" xfId="0" applyFont="1" applyFill="1" applyBorder="1"/>
    <xf numFmtId="9" fontId="6" fillId="3" borderId="24" xfId="0" applyNumberFormat="1" applyFont="1" applyFill="1" applyBorder="1" applyAlignment="1">
      <alignment horizontal="center"/>
    </xf>
    <xf numFmtId="0" fontId="6" fillId="3" borderId="24" xfId="0" applyFont="1" applyFill="1" applyBorder="1"/>
    <xf numFmtId="0" fontId="6" fillId="3" borderId="25" xfId="0" applyFont="1" applyFill="1" applyBorder="1" applyAlignment="1">
      <alignment horizontal="center"/>
    </xf>
    <xf numFmtId="9" fontId="9" fillId="4" borderId="23" xfId="0" applyNumberFormat="1" applyFont="1" applyFill="1" applyBorder="1" applyAlignment="1">
      <alignment horizontal="center"/>
    </xf>
    <xf numFmtId="0" fontId="9" fillId="4" borderId="23" xfId="0" applyFont="1" applyFill="1" applyBorder="1"/>
    <xf numFmtId="0" fontId="9" fillId="4" borderId="17" xfId="0" applyFont="1" applyFill="1" applyBorder="1" applyAlignment="1">
      <alignment horizontal="center"/>
    </xf>
    <xf numFmtId="9" fontId="9" fillId="3" borderId="23" xfId="0" applyNumberFormat="1" applyFont="1" applyFill="1" applyBorder="1" applyAlignment="1">
      <alignment horizontal="center"/>
    </xf>
    <xf numFmtId="0" fontId="9" fillId="3" borderId="23" xfId="0" applyFont="1" applyFill="1" applyBorder="1"/>
    <xf numFmtId="0" fontId="9" fillId="3" borderId="17" xfId="0" applyFont="1" applyFill="1" applyBorder="1" applyAlignment="1">
      <alignment horizontal="center"/>
    </xf>
    <xf numFmtId="0" fontId="6" fillId="3" borderId="14"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5" xfId="0" applyFont="1" applyFill="1" applyBorder="1" applyAlignment="1">
      <alignment horizontal="center" vertical="center" wrapText="1"/>
    </xf>
    <xf numFmtId="0" fontId="2" fillId="0" borderId="16" xfId="0" applyFont="1" applyBorder="1" applyAlignment="1">
      <alignment vertical="top" wrapText="1"/>
    </xf>
    <xf numFmtId="9" fontId="2" fillId="0" borderId="23" xfId="0" applyNumberFormat="1" applyFont="1" applyBorder="1" applyAlignment="1">
      <alignment horizontal="center" vertical="top" wrapText="1"/>
    </xf>
    <xf numFmtId="3" fontId="2" fillId="0" borderId="23" xfId="0" applyNumberFormat="1" applyFont="1" applyBorder="1" applyAlignment="1">
      <alignment horizontal="center" vertical="top" wrapText="1"/>
    </xf>
    <xf numFmtId="4" fontId="2" fillId="0" borderId="17" xfId="0" applyNumberFormat="1" applyFont="1" applyBorder="1" applyAlignment="1">
      <alignment horizontal="center" vertical="top" wrapText="1"/>
    </xf>
    <xf numFmtId="0" fontId="2" fillId="0" borderId="27" xfId="0" applyFont="1" applyBorder="1" applyAlignment="1">
      <alignment vertical="top" wrapText="1"/>
    </xf>
    <xf numFmtId="9" fontId="2" fillId="0" borderId="28" xfId="0" applyNumberFormat="1" applyFont="1" applyBorder="1" applyAlignment="1">
      <alignment horizontal="center" vertical="top" wrapText="1"/>
    </xf>
    <xf numFmtId="3" fontId="2" fillId="0" borderId="28" xfId="0" applyNumberFormat="1" applyFont="1" applyBorder="1" applyAlignment="1">
      <alignment horizontal="center" vertical="top" wrapText="1"/>
    </xf>
    <xf numFmtId="4" fontId="2" fillId="0" borderId="29" xfId="0" applyNumberFormat="1" applyFont="1" applyBorder="1" applyAlignment="1">
      <alignment horizontal="center" vertical="top" wrapText="1"/>
    </xf>
    <xf numFmtId="0" fontId="8" fillId="3" borderId="30" xfId="0" applyFont="1" applyFill="1" applyBorder="1"/>
    <xf numFmtId="9" fontId="8" fillId="3" borderId="31" xfId="0" applyNumberFormat="1" applyFont="1" applyFill="1" applyBorder="1" applyAlignment="1">
      <alignment horizontal="center"/>
    </xf>
    <xf numFmtId="3" fontId="8" fillId="3" borderId="31" xfId="0" applyNumberFormat="1" applyFont="1" applyFill="1" applyBorder="1" applyAlignment="1">
      <alignment horizontal="center"/>
    </xf>
    <xf numFmtId="4" fontId="8" fillId="3" borderId="32" xfId="0" applyNumberFormat="1" applyFont="1" applyFill="1" applyBorder="1" applyAlignment="1">
      <alignment horizontal="center"/>
    </xf>
    <xf numFmtId="0" fontId="6" fillId="3" borderId="14" xfId="0" applyFont="1" applyFill="1" applyBorder="1" applyAlignment="1">
      <alignment horizontal="center" vertical="center" wrapText="1"/>
    </xf>
    <xf numFmtId="0" fontId="6" fillId="3" borderId="26" xfId="0" applyFont="1" applyFill="1" applyBorder="1" applyAlignment="1">
      <alignment vertical="center" wrapText="1"/>
    </xf>
    <xf numFmtId="0" fontId="6" fillId="3" borderId="15" xfId="0" applyFont="1" applyFill="1" applyBorder="1" applyAlignment="1">
      <alignment vertical="center" wrapText="1"/>
    </xf>
    <xf numFmtId="0" fontId="2" fillId="0" borderId="16" xfId="0" applyFont="1" applyBorder="1" applyAlignment="1">
      <alignment horizontal="center" vertical="center" wrapText="1"/>
    </xf>
    <xf numFmtId="0" fontId="2" fillId="0" borderId="23"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3" xfId="0" applyFont="1" applyBorder="1" applyAlignment="1">
      <alignment vertical="center" wrapText="1"/>
    </xf>
    <xf numFmtId="0" fontId="2" fillId="0" borderId="19" xfId="0" applyFont="1" applyBorder="1" applyAlignment="1">
      <alignment horizontal="center" vertical="center" wrapText="1"/>
    </xf>
    <xf numFmtId="0" fontId="9" fillId="0" borderId="34" xfId="0" applyFont="1" applyBorder="1"/>
    <xf numFmtId="0" fontId="9" fillId="0" borderId="35" xfId="0" applyFont="1" applyBorder="1"/>
    <xf numFmtId="0" fontId="9" fillId="0" borderId="36" xfId="0" applyFont="1" applyBorder="1"/>
    <xf numFmtId="0" fontId="0" fillId="0" borderId="35" xfId="0" applyBorder="1" applyAlignment="1"/>
    <xf numFmtId="0" fontId="2" fillId="0" borderId="16" xfId="0" applyFont="1" applyBorder="1" applyAlignment="1">
      <alignment horizontal="justify" vertical="top" wrapText="1"/>
    </xf>
    <xf numFmtId="0" fontId="2" fillId="0" borderId="23" xfId="0" applyFont="1" applyBorder="1" applyAlignment="1">
      <alignment horizontal="justify" vertical="top" wrapText="1"/>
    </xf>
    <xf numFmtId="0" fontId="6" fillId="3" borderId="3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4" borderId="37" xfId="0" applyFont="1" applyFill="1" applyBorder="1" applyAlignment="1">
      <alignment horizontal="justify" vertical="center" wrapText="1"/>
    </xf>
    <xf numFmtId="0" fontId="6" fillId="4" borderId="38" xfId="0" applyFont="1" applyFill="1" applyBorder="1" applyAlignment="1">
      <alignment horizontal="justify" vertical="center" wrapText="1"/>
    </xf>
    <xf numFmtId="0" fontId="2" fillId="5" borderId="16" xfId="0" applyFont="1" applyFill="1" applyBorder="1" applyAlignment="1">
      <alignment horizontal="justify" vertical="top" wrapText="1"/>
    </xf>
    <xf numFmtId="0" fontId="2" fillId="5" borderId="23" xfId="0" applyFont="1" applyFill="1" applyBorder="1" applyAlignment="1">
      <alignment horizontal="justify" vertical="top" wrapText="1"/>
    </xf>
    <xf numFmtId="0" fontId="6" fillId="4" borderId="16" xfId="0" applyFont="1" applyFill="1" applyBorder="1" applyAlignment="1">
      <alignment horizontal="justify" vertical="top" wrapText="1"/>
    </xf>
    <xf numFmtId="0" fontId="6" fillId="4" borderId="23" xfId="0" applyFont="1" applyFill="1" applyBorder="1" applyAlignment="1">
      <alignment horizontal="justify" vertical="top" wrapText="1"/>
    </xf>
    <xf numFmtId="0" fontId="2" fillId="0" borderId="37" xfId="0" applyFont="1" applyBorder="1" applyAlignment="1">
      <alignment horizontal="justify" vertical="top" wrapText="1"/>
    </xf>
    <xf numFmtId="0" fontId="2" fillId="0" borderId="38" xfId="0" applyFont="1" applyBorder="1" applyAlignment="1">
      <alignment horizontal="justify" vertical="top" wrapText="1"/>
    </xf>
    <xf numFmtId="0" fontId="6" fillId="3" borderId="38" xfId="0"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3" fillId="4" borderId="26"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9" fontId="3" fillId="4" borderId="26" xfId="0" applyNumberFormat="1" applyFont="1" applyFill="1" applyBorder="1" applyAlignment="1">
      <alignment horizontal="center" vertical="center" wrapText="1"/>
    </xf>
    <xf numFmtId="9" fontId="3" fillId="4" borderId="23"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257175</xdr:colOff>
      <xdr:row>1</xdr:row>
      <xdr:rowOff>38100</xdr:rowOff>
    </xdr:from>
    <xdr:to>
      <xdr:col>6</xdr:col>
      <xdr:colOff>657225</xdr:colOff>
      <xdr:row>4</xdr:row>
      <xdr:rowOff>123825</xdr:rowOff>
    </xdr:to>
    <xdr:pic>
      <xdr:nvPicPr>
        <xdr:cNvPr id="1030" name="1 Imagen" descr="LOGO_ARPEL_CON_LEYENDA_ESPAÑOL.jpg"/>
        <xdr:cNvPicPr>
          <a:picLocks noChangeAspect="1"/>
        </xdr:cNvPicPr>
      </xdr:nvPicPr>
      <xdr:blipFill>
        <a:blip xmlns:r="http://schemas.openxmlformats.org/officeDocument/2006/relationships" r:embed="rId1" cstate="print"/>
        <a:srcRect/>
        <a:stretch>
          <a:fillRect/>
        </a:stretch>
      </xdr:blipFill>
      <xdr:spPr bwMode="auto">
        <a:xfrm>
          <a:off x="5905500" y="238125"/>
          <a:ext cx="1733550" cy="685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H176"/>
  <sheetViews>
    <sheetView showGridLines="0" tabSelected="1" zoomScaleNormal="100" workbookViewId="0">
      <selection activeCell="E10" sqref="E10"/>
    </sheetView>
  </sheetViews>
  <sheetFormatPr baseColWidth="10" defaultRowHeight="15"/>
  <cols>
    <col min="1" max="1" width="2.42578125" customWidth="1"/>
    <col min="2" max="2" width="2.5703125" customWidth="1"/>
    <col min="3" max="3" width="54.85546875" customWidth="1"/>
    <col min="4" max="4" width="24.85546875" customWidth="1"/>
    <col min="5" max="5" width="11.42578125" customWidth="1"/>
    <col min="6" max="6" width="8.5703125" customWidth="1"/>
    <col min="7" max="7" width="10.28515625" customWidth="1"/>
    <col min="8" max="8" width="1.85546875" customWidth="1"/>
  </cols>
  <sheetData>
    <row r="1" spans="2:8" ht="15.75" thickBot="1">
      <c r="B1" s="81"/>
      <c r="C1" s="81"/>
      <c r="D1" s="81"/>
      <c r="E1" s="81"/>
      <c r="F1" s="81"/>
      <c r="G1" s="81"/>
      <c r="H1" s="81"/>
    </row>
    <row r="2" spans="2:8" ht="16.5" thickTop="1" thickBot="1">
      <c r="B2" s="1"/>
      <c r="C2" s="2"/>
      <c r="D2" s="2"/>
      <c r="E2" s="2"/>
      <c r="F2" s="2"/>
      <c r="G2" s="2"/>
      <c r="H2" s="3"/>
    </row>
    <row r="3" spans="2:8">
      <c r="B3" s="4"/>
      <c r="C3" s="5" t="s">
        <v>0</v>
      </c>
      <c r="D3" s="6"/>
      <c r="E3" s="7"/>
      <c r="F3" s="7"/>
      <c r="G3" s="8"/>
      <c r="H3" s="9"/>
    </row>
    <row r="4" spans="2:8" ht="15.75" thickBot="1">
      <c r="B4" s="4"/>
      <c r="C4" s="10" t="s">
        <v>1</v>
      </c>
      <c r="D4" s="11"/>
      <c r="E4" s="7"/>
      <c r="F4" s="7"/>
      <c r="G4" s="8"/>
      <c r="H4" s="9"/>
    </row>
    <row r="5" spans="2:8" ht="15.75" thickBot="1">
      <c r="B5" s="4"/>
      <c r="C5" s="12"/>
      <c r="D5" s="13"/>
      <c r="E5" s="7"/>
      <c r="F5" s="7"/>
      <c r="G5" s="8"/>
      <c r="H5" s="9"/>
    </row>
    <row r="6" spans="2:8">
      <c r="B6" s="4"/>
      <c r="C6" s="14" t="s">
        <v>2</v>
      </c>
      <c r="D6" s="15"/>
      <c r="E6" s="16"/>
      <c r="F6" s="16"/>
      <c r="G6" s="17"/>
      <c r="H6" s="9"/>
    </row>
    <row r="7" spans="2:8" ht="15.75" thickBot="1">
      <c r="B7" s="4"/>
      <c r="C7" s="18" t="s">
        <v>3</v>
      </c>
      <c r="D7" s="19"/>
      <c r="E7" s="7"/>
      <c r="F7" s="7"/>
      <c r="G7" s="20"/>
      <c r="H7" s="9"/>
    </row>
    <row r="8" spans="2:8">
      <c r="B8" s="4"/>
      <c r="C8" s="21" t="s">
        <v>4</v>
      </c>
      <c r="D8" s="22" t="s">
        <v>5</v>
      </c>
      <c r="E8" s="23"/>
      <c r="F8" s="7"/>
      <c r="G8" s="20"/>
      <c r="H8" s="9"/>
    </row>
    <row r="9" spans="2:8">
      <c r="B9" s="4"/>
      <c r="C9" s="24" t="s">
        <v>6</v>
      </c>
      <c r="D9" s="25">
        <v>1</v>
      </c>
      <c r="E9" s="23"/>
      <c r="F9" s="7"/>
      <c r="G9" s="20"/>
      <c r="H9" s="9"/>
    </row>
    <row r="10" spans="2:8">
      <c r="B10" s="4"/>
      <c r="C10" s="24" t="s">
        <v>7</v>
      </c>
      <c r="D10" s="25">
        <v>2</v>
      </c>
      <c r="E10" s="23"/>
      <c r="F10" s="7"/>
      <c r="G10" s="20"/>
      <c r="H10" s="9"/>
    </row>
    <row r="11" spans="2:8">
      <c r="B11" s="4"/>
      <c r="C11" s="24" t="s">
        <v>8</v>
      </c>
      <c r="D11" s="25">
        <v>3</v>
      </c>
      <c r="E11" s="23"/>
      <c r="F11" s="7"/>
      <c r="G11" s="20"/>
      <c r="H11" s="9"/>
    </row>
    <row r="12" spans="2:8">
      <c r="B12" s="4"/>
      <c r="C12" s="24" t="s">
        <v>9</v>
      </c>
      <c r="D12" s="25">
        <v>4</v>
      </c>
      <c r="E12" s="23"/>
      <c r="F12" s="7"/>
      <c r="G12" s="20"/>
      <c r="H12" s="9"/>
    </row>
    <row r="13" spans="2:8" ht="15.75" thickBot="1">
      <c r="B13" s="4"/>
      <c r="C13" s="26" t="s">
        <v>10</v>
      </c>
      <c r="D13" s="27">
        <v>5</v>
      </c>
      <c r="E13" s="23"/>
      <c r="F13" s="7"/>
      <c r="G13" s="20"/>
      <c r="H13" s="9"/>
    </row>
    <row r="14" spans="2:8">
      <c r="B14" s="4"/>
      <c r="C14" s="28" t="s">
        <v>11</v>
      </c>
      <c r="D14" s="29"/>
      <c r="E14" s="23"/>
      <c r="F14" s="7"/>
      <c r="G14" s="20"/>
      <c r="H14" s="9"/>
    </row>
    <row r="15" spans="2:8">
      <c r="B15" s="4"/>
      <c r="C15" s="18" t="s">
        <v>12</v>
      </c>
      <c r="D15" s="29"/>
      <c r="E15" s="23"/>
      <c r="F15" s="7"/>
      <c r="G15" s="20"/>
      <c r="H15" s="9"/>
    </row>
    <row r="16" spans="2:8">
      <c r="B16" s="4"/>
      <c r="C16" s="30" t="s">
        <v>13</v>
      </c>
      <c r="D16" s="7"/>
      <c r="E16" s="23"/>
      <c r="F16" s="7"/>
      <c r="G16" s="20"/>
      <c r="H16" s="9"/>
    </row>
    <row r="17" spans="2:8" ht="15.75" thickBot="1">
      <c r="B17" s="4"/>
      <c r="C17" s="31" t="s">
        <v>14</v>
      </c>
      <c r="D17" s="32"/>
      <c r="E17" s="33"/>
      <c r="F17" s="32"/>
      <c r="G17" s="34"/>
      <c r="H17" s="9"/>
    </row>
    <row r="18" spans="2:8" ht="15.75" thickBot="1">
      <c r="B18" s="4"/>
      <c r="C18" s="7"/>
      <c r="D18" s="7"/>
      <c r="E18" s="7"/>
      <c r="F18" s="7"/>
      <c r="G18" s="7"/>
      <c r="H18" s="9"/>
    </row>
    <row r="19" spans="2:8">
      <c r="B19" s="4"/>
      <c r="C19" s="95" t="s">
        <v>15</v>
      </c>
      <c r="D19" s="96"/>
      <c r="E19" s="99" t="s">
        <v>16</v>
      </c>
      <c r="F19" s="96" t="s">
        <v>17</v>
      </c>
      <c r="G19" s="101" t="s">
        <v>18</v>
      </c>
      <c r="H19" s="9"/>
    </row>
    <row r="20" spans="2:8">
      <c r="B20" s="4"/>
      <c r="C20" s="97"/>
      <c r="D20" s="98"/>
      <c r="E20" s="100"/>
      <c r="F20" s="98"/>
      <c r="G20" s="102"/>
      <c r="H20" s="9"/>
    </row>
    <row r="21" spans="2:8" ht="63" customHeight="1">
      <c r="B21" s="4"/>
      <c r="C21" s="86" t="s">
        <v>19</v>
      </c>
      <c r="D21" s="87"/>
      <c r="E21" s="35">
        <v>0.15</v>
      </c>
      <c r="F21" s="36"/>
      <c r="G21" s="37"/>
      <c r="H21" s="9"/>
    </row>
    <row r="22" spans="2:8">
      <c r="B22" s="4"/>
      <c r="C22" s="86" t="s">
        <v>20</v>
      </c>
      <c r="D22" s="87"/>
      <c r="E22" s="35">
        <v>0.75</v>
      </c>
      <c r="F22" s="36"/>
      <c r="G22" s="37"/>
      <c r="H22" s="9"/>
    </row>
    <row r="23" spans="2:8" ht="29.25" customHeight="1">
      <c r="B23" s="4"/>
      <c r="C23" s="82" t="s">
        <v>21</v>
      </c>
      <c r="D23" s="83"/>
      <c r="E23" s="38">
        <v>0.2</v>
      </c>
      <c r="F23" s="39"/>
      <c r="G23" s="40">
        <f t="shared" ref="G23:G37" si="0">+F23*E23</f>
        <v>0</v>
      </c>
      <c r="H23" s="9"/>
    </row>
    <row r="24" spans="2:8">
      <c r="B24" s="4"/>
      <c r="C24" s="82" t="s">
        <v>22</v>
      </c>
      <c r="D24" s="83"/>
      <c r="E24" s="38">
        <v>0.2</v>
      </c>
      <c r="F24" s="39"/>
      <c r="G24" s="40">
        <f t="shared" si="0"/>
        <v>0</v>
      </c>
      <c r="H24" s="9"/>
    </row>
    <row r="25" spans="2:8">
      <c r="B25" s="4"/>
      <c r="C25" s="88" t="s">
        <v>23</v>
      </c>
      <c r="D25" s="89"/>
      <c r="E25" s="41">
        <v>0.15</v>
      </c>
      <c r="F25" s="42">
        <f>+(F26*E26)+(F27*E27)+(F28*E28)</f>
        <v>0</v>
      </c>
      <c r="G25" s="43">
        <f t="shared" si="0"/>
        <v>0</v>
      </c>
      <c r="H25" s="9"/>
    </row>
    <row r="26" spans="2:8">
      <c r="B26" s="4"/>
      <c r="C26" s="82" t="s">
        <v>24</v>
      </c>
      <c r="D26" s="83"/>
      <c r="E26" s="38">
        <v>0.4</v>
      </c>
      <c r="F26" s="39"/>
      <c r="G26" s="40">
        <f t="shared" si="0"/>
        <v>0</v>
      </c>
      <c r="H26" s="9"/>
    </row>
    <row r="27" spans="2:8">
      <c r="B27" s="4"/>
      <c r="C27" s="82" t="s">
        <v>25</v>
      </c>
      <c r="D27" s="83"/>
      <c r="E27" s="38">
        <v>0.3</v>
      </c>
      <c r="F27" s="39"/>
      <c r="G27" s="40">
        <f t="shared" si="0"/>
        <v>0</v>
      </c>
      <c r="H27" s="9"/>
    </row>
    <row r="28" spans="2:8">
      <c r="B28" s="4"/>
      <c r="C28" s="82" t="s">
        <v>26</v>
      </c>
      <c r="D28" s="83"/>
      <c r="E28" s="38">
        <v>0.3</v>
      </c>
      <c r="F28" s="39"/>
      <c r="G28" s="40">
        <f t="shared" si="0"/>
        <v>0</v>
      </c>
      <c r="H28" s="9"/>
    </row>
    <row r="29" spans="2:8" ht="27.75" customHeight="1">
      <c r="B29" s="4"/>
      <c r="C29" s="88" t="s">
        <v>27</v>
      </c>
      <c r="D29" s="89"/>
      <c r="E29" s="41">
        <v>0.15</v>
      </c>
      <c r="F29" s="42">
        <f>+(F30*E30)+(F31*E31)+(F32*E32)</f>
        <v>0</v>
      </c>
      <c r="G29" s="43">
        <f t="shared" si="0"/>
        <v>0</v>
      </c>
      <c r="H29" s="9"/>
    </row>
    <row r="30" spans="2:8">
      <c r="B30" s="4"/>
      <c r="C30" s="82" t="s">
        <v>28</v>
      </c>
      <c r="D30" s="83"/>
      <c r="E30" s="38">
        <v>0.4</v>
      </c>
      <c r="F30" s="39"/>
      <c r="G30" s="40">
        <f t="shared" si="0"/>
        <v>0</v>
      </c>
      <c r="H30" s="9"/>
    </row>
    <row r="31" spans="2:8">
      <c r="B31" s="4"/>
      <c r="C31" s="82" t="s">
        <v>29</v>
      </c>
      <c r="D31" s="83"/>
      <c r="E31" s="38">
        <v>0.3</v>
      </c>
      <c r="F31" s="39"/>
      <c r="G31" s="40">
        <f t="shared" si="0"/>
        <v>0</v>
      </c>
      <c r="H31" s="9"/>
    </row>
    <row r="32" spans="2:8">
      <c r="B32" s="4"/>
      <c r="C32" s="82" t="s">
        <v>30</v>
      </c>
      <c r="D32" s="83"/>
      <c r="E32" s="38">
        <v>0.3</v>
      </c>
      <c r="F32" s="39"/>
      <c r="G32" s="40">
        <f t="shared" si="0"/>
        <v>0</v>
      </c>
      <c r="H32" s="9"/>
    </row>
    <row r="33" spans="2:8">
      <c r="B33" s="4"/>
      <c r="C33" s="82" t="s">
        <v>31</v>
      </c>
      <c r="D33" s="83"/>
      <c r="E33" s="38">
        <v>0.15</v>
      </c>
      <c r="F33" s="39"/>
      <c r="G33" s="40">
        <f t="shared" si="0"/>
        <v>0</v>
      </c>
      <c r="H33" s="9"/>
    </row>
    <row r="34" spans="2:8" ht="28.5" customHeight="1">
      <c r="B34" s="44"/>
      <c r="C34" s="88" t="s">
        <v>32</v>
      </c>
      <c r="D34" s="89"/>
      <c r="E34" s="41">
        <v>0.15</v>
      </c>
      <c r="F34" s="42">
        <f>+(F35*E35)+(F36*E36)+(F37*E37)</f>
        <v>0</v>
      </c>
      <c r="G34" s="43">
        <f t="shared" si="0"/>
        <v>0</v>
      </c>
      <c r="H34" s="9"/>
    </row>
    <row r="35" spans="2:8">
      <c r="B35" s="4"/>
      <c r="C35" s="82" t="s">
        <v>33</v>
      </c>
      <c r="D35" s="83"/>
      <c r="E35" s="38">
        <v>0.2</v>
      </c>
      <c r="F35" s="39"/>
      <c r="G35" s="40">
        <f t="shared" si="0"/>
        <v>0</v>
      </c>
      <c r="H35" s="9"/>
    </row>
    <row r="36" spans="2:8" ht="29.25" customHeight="1">
      <c r="B36" s="4"/>
      <c r="C36" s="82" t="s">
        <v>34</v>
      </c>
      <c r="D36" s="83"/>
      <c r="E36" s="38">
        <v>0.3</v>
      </c>
      <c r="F36" s="39"/>
      <c r="G36" s="40">
        <f t="shared" si="0"/>
        <v>0</v>
      </c>
      <c r="H36" s="9"/>
    </row>
    <row r="37" spans="2:8">
      <c r="B37" s="4"/>
      <c r="C37" s="82" t="s">
        <v>35</v>
      </c>
      <c r="D37" s="83"/>
      <c r="E37" s="38">
        <v>0.5</v>
      </c>
      <c r="F37" s="39"/>
      <c r="G37" s="40">
        <f t="shared" si="0"/>
        <v>0</v>
      </c>
      <c r="H37" s="9"/>
    </row>
    <row r="38" spans="2:8">
      <c r="B38" s="4"/>
      <c r="C38" s="84" t="s">
        <v>36</v>
      </c>
      <c r="D38" s="85"/>
      <c r="E38" s="45"/>
      <c r="F38" s="46"/>
      <c r="G38" s="47">
        <f>+G23+G24+G25+G29+G33+G34</f>
        <v>0</v>
      </c>
      <c r="H38" s="9"/>
    </row>
    <row r="39" spans="2:8">
      <c r="B39" s="4"/>
      <c r="C39" s="86" t="s">
        <v>37</v>
      </c>
      <c r="D39" s="87"/>
      <c r="E39" s="48">
        <v>0.25</v>
      </c>
      <c r="F39" s="49"/>
      <c r="G39" s="50"/>
      <c r="H39" s="9"/>
    </row>
    <row r="40" spans="2:8" ht="27.75" customHeight="1">
      <c r="B40" s="4"/>
      <c r="C40" s="82" t="s">
        <v>38</v>
      </c>
      <c r="D40" s="83"/>
      <c r="E40" s="38">
        <v>0.2</v>
      </c>
      <c r="F40" s="39"/>
      <c r="G40" s="40">
        <f t="shared" ref="G40:G54" si="1">+F40*E40</f>
        <v>0</v>
      </c>
      <c r="H40" s="9"/>
    </row>
    <row r="41" spans="2:8">
      <c r="B41" s="4"/>
      <c r="C41" s="82" t="s">
        <v>39</v>
      </c>
      <c r="D41" s="83"/>
      <c r="E41" s="38">
        <v>0.2</v>
      </c>
      <c r="F41" s="39"/>
      <c r="G41" s="40">
        <f t="shared" si="1"/>
        <v>0</v>
      </c>
      <c r="H41" s="9"/>
    </row>
    <row r="42" spans="2:8">
      <c r="B42" s="4"/>
      <c r="C42" s="88" t="s">
        <v>40</v>
      </c>
      <c r="D42" s="89"/>
      <c r="E42" s="41">
        <v>0.15</v>
      </c>
      <c r="F42" s="42">
        <f>+(F43*E43)+(F44*E44)+(F45*E45)</f>
        <v>0</v>
      </c>
      <c r="G42" s="43">
        <f t="shared" si="1"/>
        <v>0</v>
      </c>
      <c r="H42" s="9"/>
    </row>
    <row r="43" spans="2:8">
      <c r="B43" s="4"/>
      <c r="C43" s="82" t="s">
        <v>41</v>
      </c>
      <c r="D43" s="83"/>
      <c r="E43" s="38">
        <v>0.4</v>
      </c>
      <c r="F43" s="39"/>
      <c r="G43" s="40">
        <f t="shared" si="1"/>
        <v>0</v>
      </c>
      <c r="H43" s="9"/>
    </row>
    <row r="44" spans="2:8">
      <c r="B44" s="4"/>
      <c r="C44" s="82" t="s">
        <v>42</v>
      </c>
      <c r="D44" s="83"/>
      <c r="E44" s="38">
        <v>0.3</v>
      </c>
      <c r="F44" s="39"/>
      <c r="G44" s="40">
        <f t="shared" si="1"/>
        <v>0</v>
      </c>
      <c r="H44" s="9"/>
    </row>
    <row r="45" spans="2:8">
      <c r="B45" s="4"/>
      <c r="C45" s="82" t="s">
        <v>43</v>
      </c>
      <c r="D45" s="83"/>
      <c r="E45" s="38">
        <v>0.3</v>
      </c>
      <c r="F45" s="39"/>
      <c r="G45" s="40">
        <f t="shared" si="1"/>
        <v>0</v>
      </c>
      <c r="H45" s="9"/>
    </row>
    <row r="46" spans="2:8" ht="27" customHeight="1">
      <c r="B46" s="4"/>
      <c r="C46" s="88" t="s">
        <v>44</v>
      </c>
      <c r="D46" s="89"/>
      <c r="E46" s="41">
        <v>0.15</v>
      </c>
      <c r="F46" s="42">
        <f>+(F47*E47)+(F48*E48)+(F49*E49)</f>
        <v>0</v>
      </c>
      <c r="G46" s="43">
        <f t="shared" si="1"/>
        <v>0</v>
      </c>
      <c r="H46" s="9"/>
    </row>
    <row r="47" spans="2:8">
      <c r="B47" s="4"/>
      <c r="C47" s="82" t="s">
        <v>45</v>
      </c>
      <c r="D47" s="83"/>
      <c r="E47" s="38">
        <v>0.4</v>
      </c>
      <c r="F47" s="39"/>
      <c r="G47" s="40">
        <f t="shared" si="1"/>
        <v>0</v>
      </c>
      <c r="H47" s="9"/>
    </row>
    <row r="48" spans="2:8">
      <c r="B48" s="4"/>
      <c r="C48" s="82" t="s">
        <v>46</v>
      </c>
      <c r="D48" s="83"/>
      <c r="E48" s="38">
        <v>0.3</v>
      </c>
      <c r="F48" s="39"/>
      <c r="G48" s="40">
        <f t="shared" si="1"/>
        <v>0</v>
      </c>
      <c r="H48" s="9"/>
    </row>
    <row r="49" spans="2:8">
      <c r="B49" s="4"/>
      <c r="C49" s="82" t="s">
        <v>47</v>
      </c>
      <c r="D49" s="83"/>
      <c r="E49" s="38">
        <v>0.3</v>
      </c>
      <c r="F49" s="39"/>
      <c r="G49" s="40">
        <f t="shared" si="1"/>
        <v>0</v>
      </c>
      <c r="H49" s="9"/>
    </row>
    <row r="50" spans="2:8">
      <c r="B50" s="4"/>
      <c r="C50" s="82" t="s">
        <v>48</v>
      </c>
      <c r="D50" s="83"/>
      <c r="E50" s="38">
        <v>0.15</v>
      </c>
      <c r="F50" s="39"/>
      <c r="G50" s="40">
        <f t="shared" si="1"/>
        <v>0</v>
      </c>
      <c r="H50" s="9"/>
    </row>
    <row r="51" spans="2:8" ht="31.5" customHeight="1">
      <c r="B51" s="4"/>
      <c r="C51" s="88" t="s">
        <v>49</v>
      </c>
      <c r="D51" s="89"/>
      <c r="E51" s="41">
        <v>0.15</v>
      </c>
      <c r="F51" s="42">
        <f>+(F52*E52)+(F53*E53)+(F54*E54)</f>
        <v>0</v>
      </c>
      <c r="G51" s="43">
        <f t="shared" si="1"/>
        <v>0</v>
      </c>
      <c r="H51" s="9"/>
    </row>
    <row r="52" spans="2:8">
      <c r="B52" s="4"/>
      <c r="C52" s="82" t="s">
        <v>50</v>
      </c>
      <c r="D52" s="83"/>
      <c r="E52" s="38">
        <v>0.2</v>
      </c>
      <c r="F52" s="39"/>
      <c r="G52" s="40">
        <f t="shared" si="1"/>
        <v>0</v>
      </c>
      <c r="H52" s="9"/>
    </row>
    <row r="53" spans="2:8" ht="30" customHeight="1">
      <c r="B53" s="4"/>
      <c r="C53" s="82" t="s">
        <v>51</v>
      </c>
      <c r="D53" s="83"/>
      <c r="E53" s="38">
        <v>0.3</v>
      </c>
      <c r="F53" s="39"/>
      <c r="G53" s="40">
        <f t="shared" si="1"/>
        <v>0</v>
      </c>
      <c r="H53" s="9"/>
    </row>
    <row r="54" spans="2:8">
      <c r="B54" s="4"/>
      <c r="C54" s="82" t="s">
        <v>52</v>
      </c>
      <c r="D54" s="83"/>
      <c r="E54" s="38">
        <v>0.5</v>
      </c>
      <c r="F54" s="39"/>
      <c r="G54" s="40">
        <f t="shared" si="1"/>
        <v>0</v>
      </c>
      <c r="H54" s="9"/>
    </row>
    <row r="55" spans="2:8">
      <c r="B55" s="4"/>
      <c r="C55" s="84" t="s">
        <v>53</v>
      </c>
      <c r="D55" s="94"/>
      <c r="E55" s="51"/>
      <c r="F55" s="52"/>
      <c r="G55" s="53">
        <f>+G40+G41+G42+G46+G50+G51</f>
        <v>0</v>
      </c>
      <c r="H55" s="9"/>
    </row>
    <row r="56" spans="2:8">
      <c r="B56" s="4"/>
      <c r="C56" s="84" t="s">
        <v>54</v>
      </c>
      <c r="D56" s="85"/>
      <c r="E56" s="45"/>
      <c r="F56" s="46"/>
      <c r="G56" s="47">
        <f>+G38*E22+G55*E39</f>
        <v>0</v>
      </c>
      <c r="H56" s="9"/>
    </row>
    <row r="57" spans="2:8">
      <c r="B57" s="4"/>
      <c r="C57" s="86" t="s">
        <v>55</v>
      </c>
      <c r="D57" s="87"/>
      <c r="E57" s="48">
        <v>0.15</v>
      </c>
      <c r="F57" s="49"/>
      <c r="G57" s="50"/>
      <c r="H57" s="9"/>
    </row>
    <row r="58" spans="2:8" ht="16.5" customHeight="1">
      <c r="B58" s="4"/>
      <c r="C58" s="82" t="s">
        <v>56</v>
      </c>
      <c r="D58" s="83"/>
      <c r="E58" s="38">
        <v>0.2</v>
      </c>
      <c r="F58" s="39"/>
      <c r="G58" s="40">
        <f>+E58*F58</f>
        <v>0</v>
      </c>
      <c r="H58" s="9"/>
    </row>
    <row r="59" spans="2:8" ht="30.75" customHeight="1">
      <c r="B59" s="4"/>
      <c r="C59" s="82" t="s">
        <v>57</v>
      </c>
      <c r="D59" s="83"/>
      <c r="E59" s="38">
        <v>0.2</v>
      </c>
      <c r="F59" s="39"/>
      <c r="G59" s="40">
        <f>+E59*F59</f>
        <v>0</v>
      </c>
      <c r="H59" s="9"/>
    </row>
    <row r="60" spans="2:8">
      <c r="B60" s="4"/>
      <c r="C60" s="88" t="s">
        <v>58</v>
      </c>
      <c r="D60" s="89"/>
      <c r="E60" s="41">
        <v>0.2</v>
      </c>
      <c r="F60" s="42">
        <f>+(F61*E61)+(F62*E62)</f>
        <v>0</v>
      </c>
      <c r="G60" s="43">
        <f>+F60*E60</f>
        <v>0</v>
      </c>
      <c r="H60" s="9"/>
    </row>
    <row r="61" spans="2:8">
      <c r="B61" s="4"/>
      <c r="C61" s="82" t="s">
        <v>59</v>
      </c>
      <c r="D61" s="83"/>
      <c r="E61" s="38">
        <v>0.5</v>
      </c>
      <c r="F61" s="39"/>
      <c r="G61" s="40">
        <f>+E61*F61</f>
        <v>0</v>
      </c>
      <c r="H61" s="9"/>
    </row>
    <row r="62" spans="2:8">
      <c r="B62" s="4"/>
      <c r="C62" s="82" t="s">
        <v>60</v>
      </c>
      <c r="D62" s="83"/>
      <c r="E62" s="38">
        <v>0.5</v>
      </c>
      <c r="F62" s="39"/>
      <c r="G62" s="40">
        <f>+E62*F62</f>
        <v>0</v>
      </c>
      <c r="H62" s="9"/>
    </row>
    <row r="63" spans="2:8">
      <c r="B63" s="4"/>
      <c r="C63" s="82" t="s">
        <v>61</v>
      </c>
      <c r="D63" s="83"/>
      <c r="E63" s="38">
        <v>0.15</v>
      </c>
      <c r="F63" s="39"/>
      <c r="G63" s="40">
        <f>+E63*F63</f>
        <v>0</v>
      </c>
      <c r="H63" s="9"/>
    </row>
    <row r="64" spans="2:8">
      <c r="B64" s="4"/>
      <c r="C64" s="82" t="s">
        <v>62</v>
      </c>
      <c r="D64" s="83"/>
      <c r="E64" s="38">
        <v>0.1</v>
      </c>
      <c r="F64" s="39"/>
      <c r="G64" s="40">
        <f>+E64*F64</f>
        <v>0</v>
      </c>
      <c r="H64" s="9"/>
    </row>
    <row r="65" spans="2:8">
      <c r="B65" s="4"/>
      <c r="C65" s="82" t="s">
        <v>63</v>
      </c>
      <c r="D65" s="83"/>
      <c r="E65" s="38">
        <v>0.15</v>
      </c>
      <c r="F65" s="39"/>
      <c r="G65" s="40">
        <f>+E65*F65</f>
        <v>0</v>
      </c>
      <c r="H65" s="9"/>
    </row>
    <row r="66" spans="2:8">
      <c r="B66" s="4"/>
      <c r="C66" s="84" t="s">
        <v>64</v>
      </c>
      <c r="D66" s="85"/>
      <c r="E66" s="45"/>
      <c r="F66" s="46"/>
      <c r="G66" s="47">
        <f>+G58+G59+G60+G63+G64+G65</f>
        <v>0</v>
      </c>
      <c r="H66" s="9"/>
    </row>
    <row r="67" spans="2:8">
      <c r="B67" s="4"/>
      <c r="C67" s="86" t="s">
        <v>65</v>
      </c>
      <c r="D67" s="87"/>
      <c r="E67" s="48">
        <v>0.05</v>
      </c>
      <c r="F67" s="49"/>
      <c r="G67" s="50"/>
      <c r="H67" s="9"/>
    </row>
    <row r="68" spans="2:8" ht="29.25" customHeight="1">
      <c r="B68" s="4"/>
      <c r="C68" s="82" t="s">
        <v>66</v>
      </c>
      <c r="D68" s="83"/>
      <c r="E68" s="38">
        <v>0.4</v>
      </c>
      <c r="F68" s="39"/>
      <c r="G68" s="40">
        <f>+E68*F68</f>
        <v>0</v>
      </c>
      <c r="H68" s="9"/>
    </row>
    <row r="69" spans="2:8" ht="26.25" customHeight="1">
      <c r="B69" s="4"/>
      <c r="C69" s="82" t="s">
        <v>67</v>
      </c>
      <c r="D69" s="83"/>
      <c r="E69" s="38">
        <v>0.3</v>
      </c>
      <c r="F69" s="39"/>
      <c r="G69" s="40">
        <f>+E69*F69</f>
        <v>0</v>
      </c>
      <c r="H69" s="9"/>
    </row>
    <row r="70" spans="2:8" ht="28.5" customHeight="1">
      <c r="B70" s="4"/>
      <c r="C70" s="82" t="s">
        <v>68</v>
      </c>
      <c r="D70" s="83"/>
      <c r="E70" s="38">
        <v>0.3</v>
      </c>
      <c r="F70" s="39"/>
      <c r="G70" s="40">
        <f>+E70*F70</f>
        <v>0</v>
      </c>
      <c r="H70" s="9"/>
    </row>
    <row r="71" spans="2:8">
      <c r="B71" s="4"/>
      <c r="C71" s="84" t="s">
        <v>69</v>
      </c>
      <c r="D71" s="85"/>
      <c r="E71" s="45"/>
      <c r="F71" s="46"/>
      <c r="G71" s="47">
        <f>SUM(G68:G70)</f>
        <v>0</v>
      </c>
      <c r="H71" s="9"/>
    </row>
    <row r="72" spans="2:8">
      <c r="B72" s="4"/>
      <c r="C72" s="86" t="s">
        <v>70</v>
      </c>
      <c r="D72" s="87"/>
      <c r="E72" s="48">
        <v>0.1</v>
      </c>
      <c r="F72" s="49"/>
      <c r="G72" s="50"/>
      <c r="H72" s="9"/>
    </row>
    <row r="73" spans="2:8" ht="39.75" customHeight="1">
      <c r="B73" s="4"/>
      <c r="C73" s="82" t="s">
        <v>71</v>
      </c>
      <c r="D73" s="83"/>
      <c r="E73" s="38">
        <v>0.25</v>
      </c>
      <c r="F73" s="39"/>
      <c r="G73" s="40">
        <f>+E73*F73</f>
        <v>0</v>
      </c>
      <c r="H73" s="9"/>
    </row>
    <row r="74" spans="2:8" ht="30" customHeight="1">
      <c r="B74" s="4"/>
      <c r="C74" s="82" t="s">
        <v>72</v>
      </c>
      <c r="D74" s="83"/>
      <c r="E74" s="38">
        <v>0.25</v>
      </c>
      <c r="F74" s="39"/>
      <c r="G74" s="40">
        <f>+E74*F74</f>
        <v>0</v>
      </c>
      <c r="H74" s="9"/>
    </row>
    <row r="75" spans="2:8" ht="17.25" customHeight="1">
      <c r="B75" s="4"/>
      <c r="C75" s="82" t="s">
        <v>73</v>
      </c>
      <c r="D75" s="83"/>
      <c r="E75" s="38">
        <v>0.25</v>
      </c>
      <c r="F75" s="39"/>
      <c r="G75" s="40">
        <f>+E75*F75</f>
        <v>0</v>
      </c>
      <c r="H75" s="9"/>
    </row>
    <row r="76" spans="2:8">
      <c r="B76" s="4"/>
      <c r="C76" s="82" t="s">
        <v>74</v>
      </c>
      <c r="D76" s="83"/>
      <c r="E76" s="38">
        <v>0.25</v>
      </c>
      <c r="F76" s="39"/>
      <c r="G76" s="40">
        <f>+E76*F76</f>
        <v>0</v>
      </c>
      <c r="H76" s="9"/>
    </row>
    <row r="77" spans="2:8">
      <c r="B77" s="44"/>
      <c r="C77" s="84" t="s">
        <v>75</v>
      </c>
      <c r="D77" s="85"/>
      <c r="E77" s="45"/>
      <c r="F77" s="46"/>
      <c r="G77" s="47">
        <f>SUM(G73:G76)</f>
        <v>0</v>
      </c>
      <c r="H77" s="9"/>
    </row>
    <row r="78" spans="2:8">
      <c r="B78" s="4"/>
      <c r="C78" s="86" t="s">
        <v>76</v>
      </c>
      <c r="D78" s="87"/>
      <c r="E78" s="48">
        <v>0.1</v>
      </c>
      <c r="F78" s="49"/>
      <c r="G78" s="50"/>
      <c r="H78" s="9"/>
    </row>
    <row r="79" spans="2:8">
      <c r="B79" s="44"/>
      <c r="C79" s="86" t="s">
        <v>77</v>
      </c>
      <c r="D79" s="87"/>
      <c r="E79" s="48">
        <v>0.2</v>
      </c>
      <c r="F79" s="49"/>
      <c r="G79" s="50"/>
      <c r="H79" s="9"/>
    </row>
    <row r="80" spans="2:8" ht="16.5" customHeight="1">
      <c r="B80" s="4"/>
      <c r="C80" s="82" t="s">
        <v>78</v>
      </c>
      <c r="D80" s="83"/>
      <c r="E80" s="38">
        <v>0.3</v>
      </c>
      <c r="F80" s="39"/>
      <c r="G80" s="40">
        <f>+E80*F80</f>
        <v>0</v>
      </c>
      <c r="H80" s="9"/>
    </row>
    <row r="81" spans="2:8" ht="16.5" customHeight="1">
      <c r="B81" s="4"/>
      <c r="C81" s="82" t="s">
        <v>79</v>
      </c>
      <c r="D81" s="83"/>
      <c r="E81" s="38">
        <v>0.3</v>
      </c>
      <c r="F81" s="39"/>
      <c r="G81" s="40">
        <f>+E81*F81</f>
        <v>0</v>
      </c>
      <c r="H81" s="9"/>
    </row>
    <row r="82" spans="2:8" ht="28.5" customHeight="1">
      <c r="B82" s="4"/>
      <c r="C82" s="82" t="s">
        <v>80</v>
      </c>
      <c r="D82" s="83"/>
      <c r="E82" s="38">
        <v>0.4</v>
      </c>
      <c r="F82" s="39"/>
      <c r="G82" s="40">
        <f>+E82*F82</f>
        <v>0</v>
      </c>
      <c r="H82" s="9"/>
    </row>
    <row r="83" spans="2:8">
      <c r="B83" s="44"/>
      <c r="C83" s="84" t="s">
        <v>81</v>
      </c>
      <c r="D83" s="85"/>
      <c r="E83" s="45"/>
      <c r="F83" s="46"/>
      <c r="G83" s="47">
        <f>SUM(G80:G82)</f>
        <v>0</v>
      </c>
      <c r="H83" s="9"/>
    </row>
    <row r="84" spans="2:8">
      <c r="B84" s="4"/>
      <c r="C84" s="86" t="s">
        <v>82</v>
      </c>
      <c r="D84" s="87"/>
      <c r="E84" s="48">
        <v>0.15</v>
      </c>
      <c r="F84" s="49"/>
      <c r="G84" s="50"/>
      <c r="H84" s="9"/>
    </row>
    <row r="85" spans="2:8">
      <c r="B85" s="4"/>
      <c r="C85" s="82" t="s">
        <v>83</v>
      </c>
      <c r="D85" s="83"/>
      <c r="E85" s="38">
        <v>0.25</v>
      </c>
      <c r="F85" s="39"/>
      <c r="G85" s="40">
        <f>+E85*F85</f>
        <v>0</v>
      </c>
      <c r="H85" s="9"/>
    </row>
    <row r="86" spans="2:8">
      <c r="B86" s="4"/>
      <c r="C86" s="82" t="s">
        <v>84</v>
      </c>
      <c r="D86" s="83"/>
      <c r="E86" s="38">
        <v>0.25</v>
      </c>
      <c r="F86" s="39"/>
      <c r="G86" s="40">
        <f>+E86*F86</f>
        <v>0</v>
      </c>
      <c r="H86" s="9"/>
    </row>
    <row r="87" spans="2:8">
      <c r="B87" s="4"/>
      <c r="C87" s="82" t="s">
        <v>85</v>
      </c>
      <c r="D87" s="83"/>
      <c r="E87" s="38">
        <v>0.25</v>
      </c>
      <c r="F87" s="39"/>
      <c r="G87" s="40">
        <f>+E87*F87</f>
        <v>0</v>
      </c>
      <c r="H87" s="9"/>
    </row>
    <row r="88" spans="2:8">
      <c r="B88" s="4"/>
      <c r="C88" s="92" t="s">
        <v>86</v>
      </c>
      <c r="D88" s="93"/>
      <c r="E88" s="38">
        <v>0.25</v>
      </c>
      <c r="F88" s="39"/>
      <c r="G88" s="40">
        <f>+E88*F88</f>
        <v>0</v>
      </c>
      <c r="H88" s="9"/>
    </row>
    <row r="89" spans="2:8">
      <c r="B89" s="4"/>
      <c r="C89" s="84" t="s">
        <v>87</v>
      </c>
      <c r="D89" s="85"/>
      <c r="E89" s="45"/>
      <c r="F89" s="46"/>
      <c r="G89" s="47">
        <f>SUM(G85:G88)</f>
        <v>0</v>
      </c>
      <c r="H89" s="9"/>
    </row>
    <row r="90" spans="2:8">
      <c r="B90" s="4"/>
      <c r="C90" s="86" t="s">
        <v>88</v>
      </c>
      <c r="D90" s="87"/>
      <c r="E90" s="48">
        <v>0.2</v>
      </c>
      <c r="F90" s="49"/>
      <c r="G90" s="50"/>
      <c r="H90" s="9"/>
    </row>
    <row r="91" spans="2:8">
      <c r="B91" s="4"/>
      <c r="C91" s="82" t="s">
        <v>89</v>
      </c>
      <c r="D91" s="83"/>
      <c r="E91" s="38">
        <v>0.5</v>
      </c>
      <c r="F91" s="39"/>
      <c r="G91" s="40">
        <f>+E91*F91</f>
        <v>0</v>
      </c>
      <c r="H91" s="9"/>
    </row>
    <row r="92" spans="2:8" ht="27" customHeight="1">
      <c r="B92" s="4"/>
      <c r="C92" s="82" t="s">
        <v>90</v>
      </c>
      <c r="D92" s="83"/>
      <c r="E92" s="38">
        <v>0.5</v>
      </c>
      <c r="F92" s="39"/>
      <c r="G92" s="40">
        <f>+E92*F92</f>
        <v>0</v>
      </c>
      <c r="H92" s="9"/>
    </row>
    <row r="93" spans="2:8">
      <c r="B93" s="4"/>
      <c r="C93" s="84" t="s">
        <v>91</v>
      </c>
      <c r="D93" s="85"/>
      <c r="E93" s="45"/>
      <c r="F93" s="46"/>
      <c r="G93" s="47">
        <f>SUM(G91:G92)</f>
        <v>0</v>
      </c>
      <c r="H93" s="9"/>
    </row>
    <row r="94" spans="2:8">
      <c r="B94" s="4"/>
      <c r="C94" s="86" t="s">
        <v>92</v>
      </c>
      <c r="D94" s="87"/>
      <c r="E94" s="48">
        <v>0.15</v>
      </c>
      <c r="F94" s="49"/>
      <c r="G94" s="50"/>
      <c r="H94" s="9"/>
    </row>
    <row r="95" spans="2:8">
      <c r="B95" s="4"/>
      <c r="C95" s="82" t="s">
        <v>93</v>
      </c>
      <c r="D95" s="83"/>
      <c r="E95" s="38">
        <v>0.5</v>
      </c>
      <c r="F95" s="39"/>
      <c r="G95" s="40">
        <f>+E95*F95</f>
        <v>0</v>
      </c>
      <c r="H95" s="9"/>
    </row>
    <row r="96" spans="2:8">
      <c r="B96" s="4"/>
      <c r="C96" s="82" t="s">
        <v>94</v>
      </c>
      <c r="D96" s="83"/>
      <c r="E96" s="38">
        <v>0.5</v>
      </c>
      <c r="F96" s="39"/>
      <c r="G96" s="40">
        <f>+E96*F96</f>
        <v>0</v>
      </c>
      <c r="H96" s="9"/>
    </row>
    <row r="97" spans="2:8">
      <c r="B97" s="4"/>
      <c r="C97" s="84" t="s">
        <v>95</v>
      </c>
      <c r="D97" s="85"/>
      <c r="E97" s="45"/>
      <c r="F97" s="46"/>
      <c r="G97" s="47">
        <f>SUM(G95:G96)</f>
        <v>0</v>
      </c>
      <c r="H97" s="9"/>
    </row>
    <row r="98" spans="2:8">
      <c r="B98" s="4"/>
      <c r="C98" s="86" t="s">
        <v>96</v>
      </c>
      <c r="D98" s="87"/>
      <c r="E98" s="48">
        <v>0.2</v>
      </c>
      <c r="F98" s="49"/>
      <c r="G98" s="50"/>
      <c r="H98" s="9"/>
    </row>
    <row r="99" spans="2:8" ht="35.25" customHeight="1">
      <c r="B99" s="4"/>
      <c r="C99" s="82" t="s">
        <v>97</v>
      </c>
      <c r="D99" s="83"/>
      <c r="E99" s="38">
        <v>0.5</v>
      </c>
      <c r="F99" s="39"/>
      <c r="G99" s="40">
        <f>+E99*F99</f>
        <v>0</v>
      </c>
      <c r="H99" s="9"/>
    </row>
    <row r="100" spans="2:8" ht="30" customHeight="1">
      <c r="B100" s="4"/>
      <c r="C100" s="82" t="s">
        <v>98</v>
      </c>
      <c r="D100" s="83"/>
      <c r="E100" s="38">
        <v>0.5</v>
      </c>
      <c r="F100" s="39"/>
      <c r="G100" s="40">
        <f>+E100*F100</f>
        <v>0</v>
      </c>
      <c r="H100" s="9"/>
    </row>
    <row r="101" spans="2:8">
      <c r="B101" s="4"/>
      <c r="C101" s="84" t="s">
        <v>99</v>
      </c>
      <c r="D101" s="85"/>
      <c r="E101" s="45"/>
      <c r="F101" s="46"/>
      <c r="G101" s="47">
        <f>SUM(G99:G100)</f>
        <v>0</v>
      </c>
      <c r="H101" s="9"/>
    </row>
    <row r="102" spans="2:8">
      <c r="B102" s="4"/>
      <c r="C102" s="86" t="s">
        <v>100</v>
      </c>
      <c r="D102" s="87"/>
      <c r="E102" s="48">
        <v>0.1</v>
      </c>
      <c r="F102" s="49"/>
      <c r="G102" s="50"/>
      <c r="H102" s="9"/>
    </row>
    <row r="103" spans="2:8">
      <c r="B103" s="4"/>
      <c r="C103" s="82" t="s">
        <v>101</v>
      </c>
      <c r="D103" s="83"/>
      <c r="E103" s="38">
        <v>0.5</v>
      </c>
      <c r="F103" s="39"/>
      <c r="G103" s="40">
        <f>+E103*F103</f>
        <v>0</v>
      </c>
      <c r="H103" s="9"/>
    </row>
    <row r="104" spans="2:8" ht="31.5" customHeight="1">
      <c r="B104" s="4"/>
      <c r="C104" s="82" t="s">
        <v>102</v>
      </c>
      <c r="D104" s="83"/>
      <c r="E104" s="38">
        <v>0.5</v>
      </c>
      <c r="F104" s="39"/>
      <c r="G104" s="40">
        <f>+E104*F104</f>
        <v>0</v>
      </c>
      <c r="H104" s="9"/>
    </row>
    <row r="105" spans="2:8">
      <c r="B105" s="4"/>
      <c r="C105" s="84" t="s">
        <v>103</v>
      </c>
      <c r="D105" s="85"/>
      <c r="E105" s="45"/>
      <c r="F105" s="46"/>
      <c r="G105" s="47">
        <f>SUM(G103:G104)</f>
        <v>0</v>
      </c>
      <c r="H105" s="9"/>
    </row>
    <row r="106" spans="2:8">
      <c r="B106" s="4"/>
      <c r="C106" s="84" t="s">
        <v>104</v>
      </c>
      <c r="D106" s="85"/>
      <c r="E106" s="45"/>
      <c r="F106" s="46"/>
      <c r="G106" s="47">
        <f>+G83*E79+G89*E84+G93*E90+G97*E94+G101*E98+G105*E102</f>
        <v>0</v>
      </c>
      <c r="H106" s="9"/>
    </row>
    <row r="107" spans="2:8">
      <c r="B107" s="4"/>
      <c r="C107" s="86" t="s">
        <v>105</v>
      </c>
      <c r="D107" s="87"/>
      <c r="E107" s="48">
        <v>0.15</v>
      </c>
      <c r="F107" s="49"/>
      <c r="G107" s="50"/>
      <c r="H107" s="9"/>
    </row>
    <row r="108" spans="2:8">
      <c r="B108" s="4"/>
      <c r="C108" s="82" t="s">
        <v>106</v>
      </c>
      <c r="D108" s="83"/>
      <c r="E108" s="38">
        <v>0.4</v>
      </c>
      <c r="F108" s="39"/>
      <c r="G108" s="40">
        <f t="shared" ref="G108:G114" si="2">+E108*F108</f>
        <v>0</v>
      </c>
      <c r="H108" s="9"/>
    </row>
    <row r="109" spans="2:8" ht="27.75" customHeight="1">
      <c r="B109" s="4"/>
      <c r="C109" s="82" t="s">
        <v>107</v>
      </c>
      <c r="D109" s="83"/>
      <c r="E109" s="38">
        <v>0.3</v>
      </c>
      <c r="F109" s="39"/>
      <c r="G109" s="40">
        <f t="shared" si="2"/>
        <v>0</v>
      </c>
      <c r="H109" s="9"/>
    </row>
    <row r="110" spans="2:8" ht="27.75" customHeight="1">
      <c r="B110" s="4"/>
      <c r="C110" s="88" t="s">
        <v>108</v>
      </c>
      <c r="D110" s="89"/>
      <c r="E110" s="41">
        <v>0.3</v>
      </c>
      <c r="F110" s="42">
        <f>+(F111*E111)+(F112*E112)+(F113*E113)+(F114*E114)</f>
        <v>0</v>
      </c>
      <c r="G110" s="43">
        <f t="shared" si="2"/>
        <v>0</v>
      </c>
      <c r="H110" s="9"/>
    </row>
    <row r="111" spans="2:8">
      <c r="B111" s="4"/>
      <c r="C111" s="82" t="s">
        <v>109</v>
      </c>
      <c r="D111" s="83"/>
      <c r="E111" s="38">
        <v>0.25</v>
      </c>
      <c r="F111" s="39"/>
      <c r="G111" s="40">
        <f t="shared" si="2"/>
        <v>0</v>
      </c>
      <c r="H111" s="9"/>
    </row>
    <row r="112" spans="2:8">
      <c r="B112" s="4"/>
      <c r="C112" s="82" t="s">
        <v>110</v>
      </c>
      <c r="D112" s="83"/>
      <c r="E112" s="38">
        <v>0.25</v>
      </c>
      <c r="F112" s="39"/>
      <c r="G112" s="40">
        <f t="shared" si="2"/>
        <v>0</v>
      </c>
      <c r="H112" s="9"/>
    </row>
    <row r="113" spans="2:8">
      <c r="B113" s="4"/>
      <c r="C113" s="82" t="s">
        <v>111</v>
      </c>
      <c r="D113" s="83"/>
      <c r="E113" s="38">
        <v>0.25</v>
      </c>
      <c r="F113" s="39"/>
      <c r="G113" s="40">
        <f t="shared" si="2"/>
        <v>0</v>
      </c>
      <c r="H113" s="9"/>
    </row>
    <row r="114" spans="2:8">
      <c r="B114" s="4"/>
      <c r="C114" s="82" t="s">
        <v>112</v>
      </c>
      <c r="D114" s="83"/>
      <c r="E114" s="38">
        <v>0.25</v>
      </c>
      <c r="F114" s="39"/>
      <c r="G114" s="40">
        <f t="shared" si="2"/>
        <v>0</v>
      </c>
      <c r="H114" s="9"/>
    </row>
    <row r="115" spans="2:8">
      <c r="B115" s="4"/>
      <c r="C115" s="84" t="s">
        <v>113</v>
      </c>
      <c r="D115" s="85"/>
      <c r="E115" s="45"/>
      <c r="F115" s="46"/>
      <c r="G115" s="47">
        <f>+G108+G109+G110</f>
        <v>0</v>
      </c>
      <c r="H115" s="9"/>
    </row>
    <row r="116" spans="2:8">
      <c r="B116" s="4"/>
      <c r="C116" s="86" t="s">
        <v>114</v>
      </c>
      <c r="D116" s="87"/>
      <c r="E116" s="48">
        <v>0.1</v>
      </c>
      <c r="F116" s="49"/>
      <c r="G116" s="50"/>
      <c r="H116" s="9"/>
    </row>
    <row r="117" spans="2:8">
      <c r="B117" s="4"/>
      <c r="C117" s="88" t="s">
        <v>115</v>
      </c>
      <c r="D117" s="89"/>
      <c r="E117" s="41">
        <v>0.15</v>
      </c>
      <c r="F117" s="42">
        <f>+(F118*E118)+(F119*E119)+(F120*E120)+(F121*E121)</f>
        <v>0</v>
      </c>
      <c r="G117" s="43">
        <f t="shared" ref="G117:G122" si="3">+E117*F117</f>
        <v>0</v>
      </c>
      <c r="H117" s="9"/>
    </row>
    <row r="118" spans="2:8">
      <c r="B118" s="4"/>
      <c r="C118" s="82" t="s">
        <v>116</v>
      </c>
      <c r="D118" s="83"/>
      <c r="E118" s="38">
        <v>0.25</v>
      </c>
      <c r="F118" s="39"/>
      <c r="G118" s="40">
        <f t="shared" si="3"/>
        <v>0</v>
      </c>
      <c r="H118" s="9"/>
    </row>
    <row r="119" spans="2:8">
      <c r="B119" s="4"/>
      <c r="C119" s="82" t="s">
        <v>117</v>
      </c>
      <c r="D119" s="83"/>
      <c r="E119" s="38">
        <v>0.25</v>
      </c>
      <c r="F119" s="39"/>
      <c r="G119" s="40">
        <f t="shared" si="3"/>
        <v>0</v>
      </c>
      <c r="H119" s="9"/>
    </row>
    <row r="120" spans="2:8">
      <c r="B120" s="4"/>
      <c r="C120" s="82" t="s">
        <v>118</v>
      </c>
      <c r="D120" s="83"/>
      <c r="E120" s="38">
        <v>0.25</v>
      </c>
      <c r="F120" s="39"/>
      <c r="G120" s="40">
        <f t="shared" si="3"/>
        <v>0</v>
      </c>
      <c r="H120" s="9"/>
    </row>
    <row r="121" spans="2:8">
      <c r="B121" s="4"/>
      <c r="C121" s="82" t="s">
        <v>119</v>
      </c>
      <c r="D121" s="83"/>
      <c r="E121" s="38">
        <v>0.25</v>
      </c>
      <c r="F121" s="39"/>
      <c r="G121" s="40">
        <f t="shared" si="3"/>
        <v>0</v>
      </c>
      <c r="H121" s="9"/>
    </row>
    <row r="122" spans="2:8">
      <c r="B122" s="4"/>
      <c r="C122" s="88" t="s">
        <v>120</v>
      </c>
      <c r="D122" s="89"/>
      <c r="E122" s="41">
        <v>0.1</v>
      </c>
      <c r="F122" s="42">
        <f>+(F123*E123)+(F128*E128)+(F132*E132)+(F133*E133)+(F134*E134)</f>
        <v>0</v>
      </c>
      <c r="G122" s="43">
        <f t="shared" si="3"/>
        <v>0</v>
      </c>
      <c r="H122" s="9"/>
    </row>
    <row r="123" spans="2:8">
      <c r="B123" s="4"/>
      <c r="C123" s="88" t="s">
        <v>121</v>
      </c>
      <c r="D123" s="89"/>
      <c r="E123" s="41">
        <v>0.2</v>
      </c>
      <c r="F123" s="42">
        <f>+(F124*E124)+(F125*E125)+(F126*E126)+(F127*E127)</f>
        <v>0</v>
      </c>
      <c r="G123" s="43">
        <f>+F123*E123</f>
        <v>0</v>
      </c>
      <c r="H123" s="9"/>
    </row>
    <row r="124" spans="2:8">
      <c r="B124" s="4"/>
      <c r="C124" s="82" t="s">
        <v>122</v>
      </c>
      <c r="D124" s="83"/>
      <c r="E124" s="38">
        <v>0.25</v>
      </c>
      <c r="F124" s="39"/>
      <c r="G124" s="40">
        <f t="shared" ref="G124:G143" si="4">+E124*F124</f>
        <v>0</v>
      </c>
      <c r="H124" s="9"/>
    </row>
    <row r="125" spans="2:8">
      <c r="B125" s="4"/>
      <c r="C125" s="82" t="s">
        <v>123</v>
      </c>
      <c r="D125" s="83"/>
      <c r="E125" s="38">
        <v>0.25</v>
      </c>
      <c r="F125" s="39"/>
      <c r="G125" s="40">
        <f t="shared" si="4"/>
        <v>0</v>
      </c>
      <c r="H125" s="9"/>
    </row>
    <row r="126" spans="2:8">
      <c r="B126" s="4"/>
      <c r="C126" s="82" t="s">
        <v>124</v>
      </c>
      <c r="D126" s="83"/>
      <c r="E126" s="38">
        <v>0.25</v>
      </c>
      <c r="F126" s="39"/>
      <c r="G126" s="40">
        <f t="shared" si="4"/>
        <v>0</v>
      </c>
      <c r="H126" s="9"/>
    </row>
    <row r="127" spans="2:8">
      <c r="B127" s="4"/>
      <c r="C127" s="82" t="s">
        <v>125</v>
      </c>
      <c r="D127" s="83"/>
      <c r="E127" s="38">
        <v>0.25</v>
      </c>
      <c r="F127" s="39"/>
      <c r="G127" s="40">
        <f t="shared" si="4"/>
        <v>0</v>
      </c>
      <c r="H127" s="9"/>
    </row>
    <row r="128" spans="2:8">
      <c r="B128" s="4"/>
      <c r="C128" s="88" t="s">
        <v>126</v>
      </c>
      <c r="D128" s="89"/>
      <c r="E128" s="41">
        <v>0.2</v>
      </c>
      <c r="F128" s="42">
        <f>+(F129*E129)+(F130*E130)+(F131*E131)</f>
        <v>0</v>
      </c>
      <c r="G128" s="43">
        <f t="shared" si="4"/>
        <v>0</v>
      </c>
      <c r="H128" s="9"/>
    </row>
    <row r="129" spans="2:8">
      <c r="B129" s="4"/>
      <c r="C129" s="82" t="s">
        <v>127</v>
      </c>
      <c r="D129" s="83"/>
      <c r="E129" s="38">
        <v>0.35</v>
      </c>
      <c r="F129" s="39"/>
      <c r="G129" s="40">
        <f t="shared" si="4"/>
        <v>0</v>
      </c>
      <c r="H129" s="9"/>
    </row>
    <row r="130" spans="2:8">
      <c r="B130" s="4"/>
      <c r="C130" s="82" t="s">
        <v>128</v>
      </c>
      <c r="D130" s="83"/>
      <c r="E130" s="38">
        <v>0.35</v>
      </c>
      <c r="F130" s="39"/>
      <c r="G130" s="40">
        <f t="shared" si="4"/>
        <v>0</v>
      </c>
      <c r="H130" s="9"/>
    </row>
    <row r="131" spans="2:8">
      <c r="B131" s="4"/>
      <c r="C131" s="82" t="s">
        <v>129</v>
      </c>
      <c r="D131" s="83"/>
      <c r="E131" s="38">
        <v>0.3</v>
      </c>
      <c r="F131" s="39"/>
      <c r="G131" s="40">
        <f t="shared" si="4"/>
        <v>0</v>
      </c>
      <c r="H131" s="9"/>
    </row>
    <row r="132" spans="2:8">
      <c r="B132" s="4"/>
      <c r="C132" s="82" t="s">
        <v>130</v>
      </c>
      <c r="D132" s="83"/>
      <c r="E132" s="38">
        <v>0.2</v>
      </c>
      <c r="F132" s="39"/>
      <c r="G132" s="40">
        <f t="shared" si="4"/>
        <v>0</v>
      </c>
      <c r="H132" s="9"/>
    </row>
    <row r="133" spans="2:8">
      <c r="B133" s="4"/>
      <c r="C133" s="82" t="s">
        <v>131</v>
      </c>
      <c r="D133" s="83"/>
      <c r="E133" s="38">
        <v>0.2</v>
      </c>
      <c r="F133" s="39"/>
      <c r="G133" s="40">
        <f t="shared" si="4"/>
        <v>0</v>
      </c>
      <c r="H133" s="9"/>
    </row>
    <row r="134" spans="2:8">
      <c r="B134" s="4"/>
      <c r="C134" s="82" t="s">
        <v>132</v>
      </c>
      <c r="D134" s="83"/>
      <c r="E134" s="38">
        <v>0.2</v>
      </c>
      <c r="F134" s="39"/>
      <c r="G134" s="40">
        <f t="shared" si="4"/>
        <v>0</v>
      </c>
      <c r="H134" s="9"/>
    </row>
    <row r="135" spans="2:8">
      <c r="B135" s="4"/>
      <c r="C135" s="82" t="s">
        <v>133</v>
      </c>
      <c r="D135" s="83"/>
      <c r="E135" s="38">
        <v>0.1</v>
      </c>
      <c r="F135" s="39"/>
      <c r="G135" s="40">
        <f t="shared" si="4"/>
        <v>0</v>
      </c>
      <c r="H135" s="9"/>
    </row>
    <row r="136" spans="2:8" ht="27" customHeight="1">
      <c r="B136" s="4"/>
      <c r="C136" s="82" t="s">
        <v>134</v>
      </c>
      <c r="D136" s="83"/>
      <c r="E136" s="38">
        <v>0.1</v>
      </c>
      <c r="F136" s="39"/>
      <c r="G136" s="40">
        <f t="shared" si="4"/>
        <v>0</v>
      </c>
      <c r="H136" s="9"/>
    </row>
    <row r="137" spans="2:8" ht="28.5" customHeight="1">
      <c r="B137" s="4"/>
      <c r="C137" s="82" t="s">
        <v>135</v>
      </c>
      <c r="D137" s="83"/>
      <c r="E137" s="38">
        <v>0.05</v>
      </c>
      <c r="F137" s="39"/>
      <c r="G137" s="40">
        <f t="shared" si="4"/>
        <v>0</v>
      </c>
      <c r="H137" s="9"/>
    </row>
    <row r="138" spans="2:8" ht="17.25" customHeight="1">
      <c r="B138" s="4"/>
      <c r="C138" s="82" t="s">
        <v>136</v>
      </c>
      <c r="D138" s="83"/>
      <c r="E138" s="38">
        <v>0.1</v>
      </c>
      <c r="F138" s="39"/>
      <c r="G138" s="40">
        <f t="shared" si="4"/>
        <v>0</v>
      </c>
      <c r="H138" s="9"/>
    </row>
    <row r="139" spans="2:8" ht="27" customHeight="1">
      <c r="B139" s="4"/>
      <c r="C139" s="82" t="s">
        <v>137</v>
      </c>
      <c r="D139" s="83"/>
      <c r="E139" s="38">
        <v>0.05</v>
      </c>
      <c r="F139" s="39"/>
      <c r="G139" s="40">
        <f t="shared" si="4"/>
        <v>0</v>
      </c>
      <c r="H139" s="9"/>
    </row>
    <row r="140" spans="2:8">
      <c r="B140" s="4"/>
      <c r="C140" s="82" t="s">
        <v>138</v>
      </c>
      <c r="D140" s="83"/>
      <c r="E140" s="38">
        <v>0.1</v>
      </c>
      <c r="F140" s="39"/>
      <c r="G140" s="40">
        <f t="shared" si="4"/>
        <v>0</v>
      </c>
      <c r="H140" s="9"/>
    </row>
    <row r="141" spans="2:8" ht="26.25" customHeight="1">
      <c r="B141" s="4"/>
      <c r="C141" s="82" t="s">
        <v>139</v>
      </c>
      <c r="D141" s="83"/>
      <c r="E141" s="38">
        <v>0.1</v>
      </c>
      <c r="F141" s="39"/>
      <c r="G141" s="40">
        <f t="shared" si="4"/>
        <v>0</v>
      </c>
      <c r="H141" s="9"/>
    </row>
    <row r="142" spans="2:8" ht="18" customHeight="1">
      <c r="B142" s="4"/>
      <c r="C142" s="82" t="s">
        <v>140</v>
      </c>
      <c r="D142" s="83"/>
      <c r="E142" s="38">
        <v>0.05</v>
      </c>
      <c r="F142" s="39"/>
      <c r="G142" s="40">
        <f t="shared" si="4"/>
        <v>0</v>
      </c>
      <c r="H142" s="9"/>
    </row>
    <row r="143" spans="2:8" ht="28.5" customHeight="1">
      <c r="B143" s="4"/>
      <c r="C143" s="82" t="s">
        <v>141</v>
      </c>
      <c r="D143" s="83"/>
      <c r="E143" s="38">
        <v>0.1</v>
      </c>
      <c r="F143" s="39"/>
      <c r="G143" s="40">
        <f t="shared" si="4"/>
        <v>0</v>
      </c>
      <c r="H143" s="9"/>
    </row>
    <row r="144" spans="2:8">
      <c r="B144" s="4"/>
      <c r="C144" s="84" t="s">
        <v>142</v>
      </c>
      <c r="D144" s="85"/>
      <c r="E144" s="45"/>
      <c r="F144" s="46"/>
      <c r="G144" s="47">
        <f>+G117+G122+G135+G136+G137+G138+G139+G140+G141+G142+G143</f>
        <v>0</v>
      </c>
      <c r="H144" s="9"/>
    </row>
    <row r="145" spans="2:8">
      <c r="B145" s="4"/>
      <c r="C145" s="90" t="s">
        <v>143</v>
      </c>
      <c r="D145" s="91"/>
      <c r="E145" s="48">
        <v>0.1</v>
      </c>
      <c r="F145" s="49"/>
      <c r="G145" s="50"/>
      <c r="H145" s="9"/>
    </row>
    <row r="146" spans="2:8" ht="15.75" customHeight="1">
      <c r="B146" s="4"/>
      <c r="C146" s="82" t="s">
        <v>144</v>
      </c>
      <c r="D146" s="83"/>
      <c r="E146" s="38">
        <v>0.25</v>
      </c>
      <c r="F146" s="39"/>
      <c r="G146" s="40">
        <f>+E146*F146</f>
        <v>0</v>
      </c>
      <c r="H146" s="9"/>
    </row>
    <row r="147" spans="2:8" ht="29.25" customHeight="1">
      <c r="B147" s="4"/>
      <c r="C147" s="82" t="s">
        <v>145</v>
      </c>
      <c r="D147" s="83"/>
      <c r="E147" s="38">
        <v>0.25</v>
      </c>
      <c r="F147" s="39"/>
      <c r="G147" s="40">
        <f>+E147*F147</f>
        <v>0</v>
      </c>
      <c r="H147" s="9"/>
    </row>
    <row r="148" spans="2:8" ht="29.25" customHeight="1">
      <c r="B148" s="4"/>
      <c r="C148" s="82" t="s">
        <v>146</v>
      </c>
      <c r="D148" s="83"/>
      <c r="E148" s="38">
        <v>0.25</v>
      </c>
      <c r="F148" s="39"/>
      <c r="G148" s="40">
        <f>+E148*F148</f>
        <v>0</v>
      </c>
      <c r="H148" s="9"/>
    </row>
    <row r="149" spans="2:8" ht="26.25" customHeight="1">
      <c r="B149" s="4"/>
      <c r="C149" s="82" t="s">
        <v>147</v>
      </c>
      <c r="D149" s="83"/>
      <c r="E149" s="38">
        <v>0.25</v>
      </c>
      <c r="F149" s="39"/>
      <c r="G149" s="40">
        <f>+E149*F149</f>
        <v>0</v>
      </c>
      <c r="H149" s="9"/>
    </row>
    <row r="150" spans="2:8">
      <c r="B150" s="4"/>
      <c r="C150" s="84" t="s">
        <v>148</v>
      </c>
      <c r="D150" s="85"/>
      <c r="E150" s="45"/>
      <c r="F150" s="46"/>
      <c r="G150" s="47">
        <f>SUM(G146:G149)</f>
        <v>0</v>
      </c>
      <c r="H150" s="9"/>
    </row>
    <row r="151" spans="2:8">
      <c r="B151" s="4"/>
      <c r="C151" s="86" t="s">
        <v>149</v>
      </c>
      <c r="D151" s="87"/>
      <c r="E151" s="48">
        <v>0.1</v>
      </c>
      <c r="F151" s="49"/>
      <c r="G151" s="50"/>
      <c r="H151" s="9"/>
    </row>
    <row r="152" spans="2:8">
      <c r="B152" s="4"/>
      <c r="C152" s="88" t="s">
        <v>150</v>
      </c>
      <c r="D152" s="89"/>
      <c r="E152" s="41">
        <v>0.5</v>
      </c>
      <c r="F152" s="42">
        <f>+(F153*E153)+(F154*E154)</f>
        <v>0</v>
      </c>
      <c r="G152" s="43">
        <f>+E152*F152</f>
        <v>0</v>
      </c>
      <c r="H152" s="9"/>
    </row>
    <row r="153" spans="2:8">
      <c r="B153" s="4"/>
      <c r="C153" s="82" t="s">
        <v>151</v>
      </c>
      <c r="D153" s="83"/>
      <c r="E153" s="38">
        <v>0.5</v>
      </c>
      <c r="F153" s="39"/>
      <c r="G153" s="40">
        <f>+E153*F153</f>
        <v>0</v>
      </c>
      <c r="H153" s="9"/>
    </row>
    <row r="154" spans="2:8">
      <c r="B154" s="4"/>
      <c r="C154" s="82" t="s">
        <v>152</v>
      </c>
      <c r="D154" s="83"/>
      <c r="E154" s="38">
        <v>0.5</v>
      </c>
      <c r="F154" s="39"/>
      <c r="G154" s="40">
        <f>+E154*F154</f>
        <v>0</v>
      </c>
      <c r="H154" s="9"/>
    </row>
    <row r="155" spans="2:8">
      <c r="B155" s="4"/>
      <c r="C155" s="82" t="s">
        <v>153</v>
      </c>
      <c r="D155" s="83"/>
      <c r="E155" s="38">
        <v>0.5</v>
      </c>
      <c r="F155" s="39"/>
      <c r="G155" s="40">
        <f>+E155*F155</f>
        <v>0</v>
      </c>
      <c r="H155" s="9"/>
    </row>
    <row r="156" spans="2:8">
      <c r="B156" s="4"/>
      <c r="C156" s="84" t="s">
        <v>154</v>
      </c>
      <c r="D156" s="85"/>
      <c r="E156" s="45"/>
      <c r="F156" s="46"/>
      <c r="G156" s="47">
        <f>+G152+G155</f>
        <v>0</v>
      </c>
      <c r="H156" s="9"/>
    </row>
    <row r="157" spans="2:8" ht="15.75" thickBot="1">
      <c r="B157" s="4"/>
      <c r="C157" s="7"/>
      <c r="D157" s="7"/>
      <c r="E157" s="7"/>
      <c r="F157" s="7"/>
      <c r="G157" s="7"/>
      <c r="H157" s="9"/>
    </row>
    <row r="158" spans="2:8" ht="39.75" customHeight="1">
      <c r="B158" s="4"/>
      <c r="C158" s="54" t="s">
        <v>155</v>
      </c>
      <c r="D158" s="55" t="s">
        <v>156</v>
      </c>
      <c r="E158" s="55" t="s">
        <v>157</v>
      </c>
      <c r="F158" s="56" t="s">
        <v>158</v>
      </c>
      <c r="G158" s="7"/>
      <c r="H158" s="9"/>
    </row>
    <row r="159" spans="2:8">
      <c r="B159" s="4"/>
      <c r="C159" s="57" t="s">
        <v>159</v>
      </c>
      <c r="D159" s="58">
        <v>0.15</v>
      </c>
      <c r="E159" s="59">
        <f>+G56</f>
        <v>0</v>
      </c>
      <c r="F159" s="60">
        <f>+D159*E159</f>
        <v>0</v>
      </c>
      <c r="G159" s="7"/>
      <c r="H159" s="9"/>
    </row>
    <row r="160" spans="2:8">
      <c r="B160" s="4"/>
      <c r="C160" s="57" t="s">
        <v>160</v>
      </c>
      <c r="D160" s="58">
        <v>0.15</v>
      </c>
      <c r="E160" s="59">
        <f>+G66</f>
        <v>0</v>
      </c>
      <c r="F160" s="60">
        <f t="shared" ref="F160:F167" si="5">+D160*E160</f>
        <v>0</v>
      </c>
      <c r="G160" s="7"/>
      <c r="H160" s="9"/>
    </row>
    <row r="161" spans="2:8" ht="20.25" customHeight="1">
      <c r="B161" s="4"/>
      <c r="C161" s="57" t="s">
        <v>161</v>
      </c>
      <c r="D161" s="58">
        <v>0.05</v>
      </c>
      <c r="E161" s="59">
        <f>+G71</f>
        <v>0</v>
      </c>
      <c r="F161" s="60">
        <f t="shared" si="5"/>
        <v>0</v>
      </c>
      <c r="G161" s="7"/>
      <c r="H161" s="9"/>
    </row>
    <row r="162" spans="2:8">
      <c r="B162" s="4"/>
      <c r="C162" s="57" t="s">
        <v>162</v>
      </c>
      <c r="D162" s="58">
        <v>0.1</v>
      </c>
      <c r="E162" s="59">
        <f>+G77</f>
        <v>0</v>
      </c>
      <c r="F162" s="60">
        <f t="shared" si="5"/>
        <v>0</v>
      </c>
      <c r="G162" s="7"/>
      <c r="H162" s="9"/>
    </row>
    <row r="163" spans="2:8">
      <c r="B163" s="4"/>
      <c r="C163" s="57" t="s">
        <v>163</v>
      </c>
      <c r="D163" s="58">
        <v>0.1</v>
      </c>
      <c r="E163" s="59">
        <f>+G83</f>
        <v>0</v>
      </c>
      <c r="F163" s="60">
        <f t="shared" si="5"/>
        <v>0</v>
      </c>
      <c r="G163" s="7"/>
      <c r="H163" s="9"/>
    </row>
    <row r="164" spans="2:8">
      <c r="B164" s="4"/>
      <c r="C164" s="57" t="s">
        <v>164</v>
      </c>
      <c r="D164" s="58">
        <v>0.15</v>
      </c>
      <c r="E164" s="59">
        <f>+G115</f>
        <v>0</v>
      </c>
      <c r="F164" s="60">
        <f t="shared" si="5"/>
        <v>0</v>
      </c>
      <c r="G164" s="7"/>
      <c r="H164" s="9"/>
    </row>
    <row r="165" spans="2:8" ht="18" customHeight="1">
      <c r="B165" s="4"/>
      <c r="C165" s="57" t="s">
        <v>165</v>
      </c>
      <c r="D165" s="58">
        <v>0.1</v>
      </c>
      <c r="E165" s="59">
        <f>+G144</f>
        <v>0</v>
      </c>
      <c r="F165" s="60">
        <f t="shared" si="5"/>
        <v>0</v>
      </c>
      <c r="G165" s="7"/>
      <c r="H165" s="9"/>
    </row>
    <row r="166" spans="2:8">
      <c r="B166" s="4"/>
      <c r="C166" s="57" t="s">
        <v>166</v>
      </c>
      <c r="D166" s="58">
        <v>0.1</v>
      </c>
      <c r="E166" s="59">
        <f>+G150</f>
        <v>0</v>
      </c>
      <c r="F166" s="60">
        <f t="shared" si="5"/>
        <v>0</v>
      </c>
      <c r="G166" s="7"/>
      <c r="H166" s="9"/>
    </row>
    <row r="167" spans="2:8" ht="21" customHeight="1" thickBot="1">
      <c r="B167" s="4"/>
      <c r="C167" s="61" t="s">
        <v>167</v>
      </c>
      <c r="D167" s="62">
        <v>0.1</v>
      </c>
      <c r="E167" s="63">
        <f>+G156</f>
        <v>0</v>
      </c>
      <c r="F167" s="64">
        <f t="shared" si="5"/>
        <v>0</v>
      </c>
      <c r="G167" s="7"/>
      <c r="H167" s="9"/>
    </row>
    <row r="168" spans="2:8" ht="16.5" thickTop="1" thickBot="1">
      <c r="B168" s="4"/>
      <c r="C168" s="65" t="s">
        <v>168</v>
      </c>
      <c r="D168" s="66">
        <f>SUM(D159:D167)</f>
        <v>0.99999999999999989</v>
      </c>
      <c r="E168" s="67"/>
      <c r="F168" s="68">
        <f>SUM(F159:F167)</f>
        <v>0</v>
      </c>
      <c r="G168" s="7"/>
      <c r="H168" s="9"/>
    </row>
    <row r="169" spans="2:8" ht="16.5" thickTop="1" thickBot="1">
      <c r="B169" s="4"/>
      <c r="C169" s="7"/>
      <c r="D169" s="7"/>
      <c r="E169" s="7"/>
      <c r="F169" s="7"/>
      <c r="G169" s="7"/>
      <c r="H169" s="9"/>
    </row>
    <row r="170" spans="2:8" ht="18">
      <c r="B170" s="4"/>
      <c r="C170" s="69" t="s">
        <v>169</v>
      </c>
      <c r="D170" s="70" t="s">
        <v>170</v>
      </c>
      <c r="E170" s="71" t="s">
        <v>171</v>
      </c>
      <c r="F170" s="7"/>
      <c r="G170" s="7"/>
      <c r="H170" s="9"/>
    </row>
    <row r="171" spans="2:8" ht="18">
      <c r="B171" s="4"/>
      <c r="C171" s="72" t="s">
        <v>172</v>
      </c>
      <c r="D171" s="73" t="s">
        <v>173</v>
      </c>
      <c r="E171" s="74" t="s">
        <v>174</v>
      </c>
      <c r="F171" s="7"/>
      <c r="G171" s="7"/>
      <c r="H171" s="9"/>
    </row>
    <row r="172" spans="2:8" ht="18">
      <c r="B172" s="4"/>
      <c r="C172" s="72" t="s">
        <v>175</v>
      </c>
      <c r="D172" s="73" t="s">
        <v>176</v>
      </c>
      <c r="E172" s="74" t="s">
        <v>177</v>
      </c>
      <c r="F172" s="7"/>
      <c r="G172" s="7"/>
      <c r="H172" s="9"/>
    </row>
    <row r="173" spans="2:8" ht="18">
      <c r="B173" s="4"/>
      <c r="C173" s="72" t="s">
        <v>178</v>
      </c>
      <c r="D173" s="73" t="s">
        <v>179</v>
      </c>
      <c r="E173" s="74" t="s">
        <v>180</v>
      </c>
      <c r="F173" s="7"/>
      <c r="G173" s="7"/>
      <c r="H173" s="9"/>
    </row>
    <row r="174" spans="2:8" ht="15.75" thickBot="1">
      <c r="B174" s="4"/>
      <c r="C174" s="75" t="s">
        <v>181</v>
      </c>
      <c r="D174" s="76" t="s">
        <v>182</v>
      </c>
      <c r="E174" s="77" t="s">
        <v>183</v>
      </c>
      <c r="F174" s="7"/>
      <c r="G174" s="7"/>
      <c r="H174" s="9"/>
    </row>
    <row r="175" spans="2:8" ht="15.75" thickBot="1">
      <c r="B175" s="78"/>
      <c r="C175" s="79"/>
      <c r="D175" s="79"/>
      <c r="E175" s="79"/>
      <c r="F175" s="79"/>
      <c r="G175" s="79"/>
      <c r="H175" s="80"/>
    </row>
    <row r="176" spans="2:8" ht="15.75" thickTop="1"/>
  </sheetData>
  <mergeCells count="141">
    <mergeCell ref="G19:G20"/>
    <mergeCell ref="C21:D21"/>
    <mergeCell ref="C22:D22"/>
    <mergeCell ref="C23:D23"/>
    <mergeCell ref="C24:D24"/>
    <mergeCell ref="C25:D25"/>
    <mergeCell ref="C26:D26"/>
    <mergeCell ref="C27:D27"/>
    <mergeCell ref="C28:D28"/>
    <mergeCell ref="C19:D20"/>
    <mergeCell ref="E19:E20"/>
    <mergeCell ref="F19:F20"/>
    <mergeCell ref="C35:D35"/>
    <mergeCell ref="C36:D36"/>
    <mergeCell ref="C37:D37"/>
    <mergeCell ref="C38:D38"/>
    <mergeCell ref="C39:D39"/>
    <mergeCell ref="C40:D40"/>
    <mergeCell ref="C29:D29"/>
    <mergeCell ref="C30:D30"/>
    <mergeCell ref="C31:D31"/>
    <mergeCell ref="C32:D32"/>
    <mergeCell ref="C33:D33"/>
    <mergeCell ref="C34:D34"/>
    <mergeCell ref="C47:D47"/>
    <mergeCell ref="C48:D48"/>
    <mergeCell ref="C49:D49"/>
    <mergeCell ref="C50:D50"/>
    <mergeCell ref="C51:D51"/>
    <mergeCell ref="C52:D52"/>
    <mergeCell ref="C41:D41"/>
    <mergeCell ref="C42:D42"/>
    <mergeCell ref="C43:D43"/>
    <mergeCell ref="C44:D44"/>
    <mergeCell ref="C45:D45"/>
    <mergeCell ref="C46:D46"/>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74:D74"/>
    <mergeCell ref="C75:D75"/>
    <mergeCell ref="C76:D76"/>
    <mergeCell ref="C65:D65"/>
    <mergeCell ref="C66:D66"/>
    <mergeCell ref="C67:D67"/>
    <mergeCell ref="C68:D68"/>
    <mergeCell ref="C69:D69"/>
    <mergeCell ref="C70:D70"/>
    <mergeCell ref="C83:D83"/>
    <mergeCell ref="C84:D84"/>
    <mergeCell ref="C85:D85"/>
    <mergeCell ref="C86:D86"/>
    <mergeCell ref="C87:D87"/>
    <mergeCell ref="C88:D88"/>
    <mergeCell ref="C77:D77"/>
    <mergeCell ref="C78:D78"/>
    <mergeCell ref="C79:D79"/>
    <mergeCell ref="C80:D80"/>
    <mergeCell ref="C81:D81"/>
    <mergeCell ref="C82:D82"/>
    <mergeCell ref="C95:D95"/>
    <mergeCell ref="C96:D96"/>
    <mergeCell ref="C97:D97"/>
    <mergeCell ref="C98:D98"/>
    <mergeCell ref="C99:D99"/>
    <mergeCell ref="C100:D100"/>
    <mergeCell ref="C89:D89"/>
    <mergeCell ref="C90:D90"/>
    <mergeCell ref="C91:D91"/>
    <mergeCell ref="C92:D92"/>
    <mergeCell ref="C93:D93"/>
    <mergeCell ref="C94:D94"/>
    <mergeCell ref="C107:D107"/>
    <mergeCell ref="C108:D108"/>
    <mergeCell ref="C109:D109"/>
    <mergeCell ref="C110:D110"/>
    <mergeCell ref="C111:D111"/>
    <mergeCell ref="C112:D112"/>
    <mergeCell ref="C101:D101"/>
    <mergeCell ref="C102:D102"/>
    <mergeCell ref="C103:D103"/>
    <mergeCell ref="C104:D104"/>
    <mergeCell ref="C105:D105"/>
    <mergeCell ref="C106:D106"/>
    <mergeCell ref="C119:D119"/>
    <mergeCell ref="C120:D120"/>
    <mergeCell ref="C121:D121"/>
    <mergeCell ref="C122:D122"/>
    <mergeCell ref="C123:D123"/>
    <mergeCell ref="C124:D124"/>
    <mergeCell ref="C113:D113"/>
    <mergeCell ref="C114:D114"/>
    <mergeCell ref="C115:D115"/>
    <mergeCell ref="C116:D116"/>
    <mergeCell ref="C117:D117"/>
    <mergeCell ref="C118:D118"/>
    <mergeCell ref="C134:D134"/>
    <mergeCell ref="C135:D135"/>
    <mergeCell ref="C136:D136"/>
    <mergeCell ref="C125:D125"/>
    <mergeCell ref="C126:D126"/>
    <mergeCell ref="C127:D127"/>
    <mergeCell ref="C128:D128"/>
    <mergeCell ref="C129:D129"/>
    <mergeCell ref="C130:D130"/>
    <mergeCell ref="B1:H1"/>
    <mergeCell ref="C155:D155"/>
    <mergeCell ref="C156:D156"/>
    <mergeCell ref="C149:D149"/>
    <mergeCell ref="C150:D150"/>
    <mergeCell ref="C151:D151"/>
    <mergeCell ref="C152:D152"/>
    <mergeCell ref="C153:D153"/>
    <mergeCell ref="C154:D154"/>
    <mergeCell ref="C143:D143"/>
    <mergeCell ref="C144:D144"/>
    <mergeCell ref="C145:D145"/>
    <mergeCell ref="C146:D146"/>
    <mergeCell ref="C147:D147"/>
    <mergeCell ref="C148:D148"/>
    <mergeCell ref="C137:D137"/>
    <mergeCell ref="C138:D138"/>
    <mergeCell ref="C139:D139"/>
    <mergeCell ref="C140:D140"/>
    <mergeCell ref="C141:D141"/>
    <mergeCell ref="C142:D142"/>
    <mergeCell ref="C131:D131"/>
    <mergeCell ref="C132:D132"/>
    <mergeCell ref="C133:D133"/>
  </mergeCells>
  <phoneticPr fontId="1" type="noConversion"/>
  <pageMargins left="0.70866141732283472" right="1.811023622047244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Hoja2</vt:lpstr>
      <vt:lpstr>Hoja3</vt:lpstr>
      <vt:lpstr>Hoja4</vt:lpstr>
      <vt:lpstr>SELF-DIAGNOSIS TOOL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Olidata</dc:creator>
  <cp:lastModifiedBy>SCC</cp:lastModifiedBy>
  <cp:lastPrinted>2009-11-06T14:17:36Z</cp:lastPrinted>
  <dcterms:created xsi:type="dcterms:W3CDTF">2009-07-29T15:43:51Z</dcterms:created>
  <dcterms:modified xsi:type="dcterms:W3CDTF">2009-11-22T20:27:34Z</dcterms:modified>
</cp:coreProperties>
</file>