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xl/charts/chart8.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https://arpeluy.sharepoint.com/sites/DocumentosARPEL2/Documentos compartidos/Archivo 2024/E7. EXCELENCIA OPERACIONAL/10_CASYSIA/EPSP/"/>
    </mc:Choice>
  </mc:AlternateContent>
  <xr:revisionPtr revIDLastSave="1027" documentId="8_{40C7BE15-8593-4425-B578-BD550AADA5B1}" xr6:coauthVersionLast="47" xr6:coauthVersionMax="47" xr10:uidLastSave="{FD8969AD-10EB-4B07-B775-5AEC4B06B30F}"/>
  <bookViews>
    <workbookView xWindow="-120" yWindow="-120" windowWidth="20730" windowHeight="11040" tabRatio="952" activeTab="2" xr2:uid="{00000000-000D-0000-FFFF-FFFF00000000}"/>
  </bookViews>
  <sheets>
    <sheet name="Intro" sheetId="1" r:id="rId1"/>
    <sheet name="Lists" sheetId="23" state="hidden" r:id="rId2"/>
    <sheet name="Results" sheetId="27" r:id="rId3"/>
    <sheet name="Results %" sheetId="65" r:id="rId4"/>
    <sheet name="A" sheetId="2" r:id="rId5"/>
    <sheet name="B" sheetId="3" r:id="rId6"/>
    <sheet name="C" sheetId="24" r:id="rId7"/>
    <sheet name="D" sheetId="25" r:id="rId8"/>
    <sheet name="E" sheetId="26" r:id="rId9"/>
    <sheet name="F" sheetId="34" r:id="rId10"/>
    <sheet name="G" sheetId="35" r:id="rId11"/>
    <sheet name="H" sheetId="37" r:id="rId12"/>
    <sheet name="I" sheetId="38" r:id="rId13"/>
    <sheet name="J" sheetId="39" r:id="rId14"/>
    <sheet name="K" sheetId="41" r:id="rId15"/>
    <sheet name="L" sheetId="42" r:id="rId16"/>
    <sheet name="M" sheetId="43" r:id="rId17"/>
    <sheet name="N" sheetId="45" r:id="rId18"/>
    <sheet name="O" sheetId="46" r:id="rId19"/>
    <sheet name="P" sheetId="47" r:id="rId20"/>
    <sheet name="Q" sheetId="48" r:id="rId21"/>
    <sheet name="R" sheetId="51" r:id="rId22"/>
    <sheet name="S" sheetId="52" r:id="rId23"/>
    <sheet name="T" sheetId="54" r:id="rId24"/>
    <sheet name="U" sheetId="55" r:id="rId25"/>
    <sheet name="Essential Chart" sheetId="59" r:id="rId26"/>
    <sheet name="Focused Chart" sheetId="61" r:id="rId27"/>
    <sheet name="Pillars Chart" sheetId="63" r:id="rId28"/>
    <sheet name="Elements Chart" sheetId="64" r:id="rId29"/>
    <sheet name="Chart_Pillar I" sheetId="28" r:id="rId30"/>
    <sheet name="Chart_Pillar II" sheetId="50" r:id="rId31"/>
    <sheet name="Chart_Pillar III" sheetId="57" r:id="rId32"/>
    <sheet name="Chart_Pillar IV" sheetId="49" r:id="rId33"/>
  </sheets>
  <definedNames>
    <definedName name="_xlnm._FilterDatabase" localSheetId="4" hidden="1">A!$A$1:$H$48</definedName>
    <definedName name="_xlnm._FilterDatabase" localSheetId="5" hidden="1">B!$A$1:$H$50</definedName>
    <definedName name="_xlnm._FilterDatabase" localSheetId="6" hidden="1">'C'!$A$1:$H$48</definedName>
    <definedName name="_xlnm._FilterDatabase" localSheetId="7" hidden="1">D!$A$1:$H$42</definedName>
    <definedName name="_xlnm._FilterDatabase" localSheetId="8" hidden="1">E!$A$1:$H$48</definedName>
    <definedName name="_xlnm._FilterDatabase" localSheetId="9" hidden="1">F!$A$1:$H$48</definedName>
    <definedName name="_xlnm._FilterDatabase" localSheetId="10" hidden="1">G!$A$1:$H$55</definedName>
    <definedName name="_xlnm._FilterDatabase" localSheetId="11" hidden="1">H!$A$1:$H$49</definedName>
    <definedName name="_xlnm._FilterDatabase" localSheetId="12" hidden="1">I!$A$1:$H$51</definedName>
    <definedName name="_xlnm._FilterDatabase" localSheetId="13" hidden="1">J!$A$1:$H$64</definedName>
    <definedName name="_xlnm._FilterDatabase" localSheetId="14" hidden="1">K!$A$1:$H$48</definedName>
    <definedName name="_xlnm._FilterDatabase" localSheetId="15" hidden="1">L!$A$1:$H$48</definedName>
    <definedName name="_xlnm._FilterDatabase" localSheetId="16" hidden="1">M!$A$1:$H$50</definedName>
    <definedName name="_xlnm._FilterDatabase" localSheetId="17" hidden="1">N!$A$1:$H$53</definedName>
    <definedName name="_xlnm._FilterDatabase" localSheetId="18" hidden="1">O!$A$1:$H$48</definedName>
    <definedName name="_xlnm._FilterDatabase" localSheetId="19" hidden="1">P!$A$1:$H$56</definedName>
    <definedName name="_xlnm._FilterDatabase" localSheetId="20" hidden="1">Q!$A$1:$H$52</definedName>
    <definedName name="_xlnm._FilterDatabase" localSheetId="21" hidden="1">'R'!$A$1:$H$53</definedName>
    <definedName name="_xlnm._FilterDatabase" localSheetId="22" hidden="1">S!$A$1:$H$49</definedName>
    <definedName name="_xlnm._FilterDatabase" localSheetId="23" hidden="1">T!$A$1:$H$48</definedName>
    <definedName name="_xlnm._FilterDatabase" localSheetId="24" hidden="1">U!$A$1:$H$50</definedName>
    <definedName name="_xlnm.Print_Area" localSheetId="4">A!$B$2:$H$24</definedName>
    <definedName name="_xlnm.Print_Area" localSheetId="5">B!$B$2:$H$24</definedName>
    <definedName name="_xlnm.Print_Area" localSheetId="6">'C'!$B$2:$H$24</definedName>
    <definedName name="_xlnm.Print_Area" localSheetId="7">D!$B$2:$H$18</definedName>
    <definedName name="_xlnm.Print_Area" localSheetId="8">E!$B$2:$H$24</definedName>
    <definedName name="_xlnm.Print_Area" localSheetId="9">F!$B$2:$H$24</definedName>
    <definedName name="_xlnm.Print_Area" localSheetId="10">G!$B$2:$H$31</definedName>
    <definedName name="_xlnm.Print_Area" localSheetId="11">H!$B$2:$H$25</definedName>
    <definedName name="_xlnm.Print_Area" localSheetId="12">I!$B$2:$H$27</definedName>
    <definedName name="_xlnm.Print_Area" localSheetId="13">J!$B$2:$H$40</definedName>
    <definedName name="_xlnm.Print_Area" localSheetId="14">K!$B$2:$H$24</definedName>
    <definedName name="_xlnm.Print_Area" localSheetId="15">L!$B$2:$H$24</definedName>
    <definedName name="_xlnm.Print_Area" localSheetId="16">M!$B$2:$H$26</definedName>
    <definedName name="_xlnm.Print_Area" localSheetId="17">N!$B$2:$H$29</definedName>
    <definedName name="_xlnm.Print_Area" localSheetId="18">O!$B$2:$H$24</definedName>
    <definedName name="_xlnm.Print_Area" localSheetId="19">P!$B$2:$H$32</definedName>
    <definedName name="_xlnm.Print_Area" localSheetId="20">Q!$B$2:$H$28</definedName>
    <definedName name="_xlnm.Print_Area" localSheetId="21">'R'!$B$2:$H$29</definedName>
    <definedName name="_xlnm.Print_Area" localSheetId="2">Results!$A$6:$V$32</definedName>
    <definedName name="_xlnm.Print_Area" localSheetId="3">'Results %'!$A$6:$V$32</definedName>
    <definedName name="_xlnm.Print_Area" localSheetId="22">S!$B$2:$H$25</definedName>
    <definedName name="_xlnm.Print_Area" localSheetId="23">T!$B$2:$H$24</definedName>
    <definedName name="_xlnm.Print_Area" localSheetId="24">U!$B$2:$H$26</definedName>
    <definedName name="_xlnm.Print_Titles" localSheetId="4">A!$9:$9</definedName>
    <definedName name="_xlnm.Print_Titles" localSheetId="5">B!$9:$9</definedName>
    <definedName name="_xlnm.Print_Titles" localSheetId="6">'C'!$9:$9</definedName>
    <definedName name="_xlnm.Print_Titles" localSheetId="7">D!$9:$9</definedName>
    <definedName name="_xlnm.Print_Titles" localSheetId="8">E!$9:$9</definedName>
    <definedName name="_xlnm.Print_Titles" localSheetId="9">F!$9:$9</definedName>
    <definedName name="_xlnm.Print_Titles" localSheetId="10">G!$9:$9</definedName>
    <definedName name="_xlnm.Print_Titles" localSheetId="11">H!$9:$9</definedName>
    <definedName name="_xlnm.Print_Titles" localSheetId="12">I!$9:$9</definedName>
    <definedName name="_xlnm.Print_Titles" localSheetId="13">J!$9:$9</definedName>
    <definedName name="_xlnm.Print_Titles" localSheetId="14">K!$9:$9</definedName>
    <definedName name="_xlnm.Print_Titles" localSheetId="15">L!$9:$9</definedName>
    <definedName name="_xlnm.Print_Titles" localSheetId="16">M!$9:$9</definedName>
    <definedName name="_xlnm.Print_Titles" localSheetId="17">N!$9:$9</definedName>
    <definedName name="_xlnm.Print_Titles" localSheetId="18">O!$9:$9</definedName>
    <definedName name="_xlnm.Print_Titles" localSheetId="19">P!$9:$9</definedName>
    <definedName name="_xlnm.Print_Titles" localSheetId="20">Q!$9:$9</definedName>
    <definedName name="_xlnm.Print_Titles" localSheetId="21">'R'!$9:$9</definedName>
    <definedName name="_xlnm.Print_Titles" localSheetId="2">Results!$6:$8</definedName>
    <definedName name="_xlnm.Print_Titles" localSheetId="3">'Results %'!$6:$8</definedName>
    <definedName name="_xlnm.Print_Titles" localSheetId="22">S!$9:$9</definedName>
    <definedName name="_xlnm.Print_Titles" localSheetId="23">T!$9:$9</definedName>
    <definedName name="_xlnm.Print_Titles" localSheetId="24">U!$9:$9</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52" l="1"/>
  <c r="E10" i="51"/>
  <c r="E11" i="51"/>
  <c r="E12" i="51"/>
  <c r="E13" i="51"/>
  <c r="E14" i="51"/>
  <c r="G27" i="48"/>
  <c r="G27" i="38"/>
  <c r="G23" i="3"/>
  <c r="K32" i="65"/>
  <c r="K31" i="65"/>
  <c r="Q30" i="65"/>
  <c r="K30" i="65"/>
  <c r="Q29" i="65"/>
  <c r="K29" i="65"/>
  <c r="H29" i="65"/>
  <c r="Q28" i="65"/>
  <c r="K28" i="65"/>
  <c r="H28" i="65"/>
  <c r="S27" i="65"/>
  <c r="Q27" i="65"/>
  <c r="O27" i="65"/>
  <c r="K27" i="65"/>
  <c r="H27" i="65"/>
  <c r="S26" i="65"/>
  <c r="R26" i="65"/>
  <c r="Q26" i="65"/>
  <c r="O26" i="65"/>
  <c r="K26" i="65"/>
  <c r="H26" i="65"/>
  <c r="S25" i="65"/>
  <c r="R25" i="65"/>
  <c r="Q25" i="65"/>
  <c r="O25" i="65"/>
  <c r="K25" i="65"/>
  <c r="J25" i="65"/>
  <c r="H25" i="65"/>
  <c r="V24" i="65"/>
  <c r="S24" i="65"/>
  <c r="R24" i="65"/>
  <c r="Q24" i="65"/>
  <c r="O24" i="65"/>
  <c r="N24" i="65"/>
  <c r="K24" i="65"/>
  <c r="J24" i="65"/>
  <c r="H24" i="65"/>
  <c r="V23" i="65"/>
  <c r="T23" i="65"/>
  <c r="S23" i="65"/>
  <c r="R23" i="65"/>
  <c r="Q23" i="65"/>
  <c r="O23" i="65"/>
  <c r="N23" i="65"/>
  <c r="K23" i="65"/>
  <c r="J23" i="65"/>
  <c r="I23" i="65"/>
  <c r="H23" i="65"/>
  <c r="V22" i="65"/>
  <c r="U22" i="65"/>
  <c r="T22" i="65"/>
  <c r="S22" i="65"/>
  <c r="R22" i="65"/>
  <c r="Q22" i="65"/>
  <c r="P22" i="65"/>
  <c r="O22" i="65"/>
  <c r="N22" i="65"/>
  <c r="M22" i="65"/>
  <c r="L22" i="65"/>
  <c r="K22" i="65"/>
  <c r="J22" i="65"/>
  <c r="I22" i="65"/>
  <c r="H22" i="65"/>
  <c r="G22" i="65"/>
  <c r="F22" i="65"/>
  <c r="D22" i="65"/>
  <c r="C22" i="65"/>
  <c r="B22" i="65"/>
  <c r="V21" i="65"/>
  <c r="U21" i="65"/>
  <c r="T21" i="65"/>
  <c r="S21" i="65"/>
  <c r="R21" i="65"/>
  <c r="Q21" i="65"/>
  <c r="P21" i="65"/>
  <c r="O21" i="65"/>
  <c r="N21" i="65"/>
  <c r="M21" i="65"/>
  <c r="L21" i="65"/>
  <c r="K21" i="65"/>
  <c r="J21" i="65"/>
  <c r="I21" i="65"/>
  <c r="H21" i="65"/>
  <c r="G21" i="65"/>
  <c r="F21" i="65"/>
  <c r="D21" i="65"/>
  <c r="C21" i="65"/>
  <c r="B21" i="65"/>
  <c r="V20" i="65"/>
  <c r="U20" i="65"/>
  <c r="T20" i="65"/>
  <c r="S20" i="65"/>
  <c r="R20" i="65"/>
  <c r="Q20" i="65"/>
  <c r="P20" i="65"/>
  <c r="O20" i="65"/>
  <c r="N20" i="65"/>
  <c r="M20" i="65"/>
  <c r="L20" i="65"/>
  <c r="K20" i="65"/>
  <c r="J20" i="65"/>
  <c r="I20" i="65"/>
  <c r="H20" i="65"/>
  <c r="G20" i="65"/>
  <c r="F20" i="65"/>
  <c r="D20" i="65"/>
  <c r="C20" i="65"/>
  <c r="B20" i="65"/>
  <c r="V19" i="65"/>
  <c r="U19" i="65"/>
  <c r="T19" i="65"/>
  <c r="S19" i="65"/>
  <c r="R19" i="65"/>
  <c r="Q19" i="65"/>
  <c r="P19" i="65"/>
  <c r="O19" i="65"/>
  <c r="N19" i="65"/>
  <c r="M19" i="65"/>
  <c r="L19" i="65"/>
  <c r="K19" i="65"/>
  <c r="J19" i="65"/>
  <c r="I19" i="65"/>
  <c r="H19" i="65"/>
  <c r="G19" i="65"/>
  <c r="F19" i="65"/>
  <c r="D19" i="65"/>
  <c r="C19" i="65"/>
  <c r="B19" i="65"/>
  <c r="V18" i="65"/>
  <c r="U18" i="65"/>
  <c r="T18" i="65"/>
  <c r="S18" i="65"/>
  <c r="R18" i="65"/>
  <c r="Q18" i="65"/>
  <c r="P18" i="65"/>
  <c r="O18" i="65"/>
  <c r="N18" i="65"/>
  <c r="M18" i="65"/>
  <c r="L18" i="65"/>
  <c r="K18" i="65"/>
  <c r="J18" i="65"/>
  <c r="I18" i="65"/>
  <c r="H18" i="65"/>
  <c r="G18" i="65"/>
  <c r="F18" i="65"/>
  <c r="D18" i="65"/>
  <c r="C18" i="65"/>
  <c r="B18" i="65"/>
  <c r="V17" i="65"/>
  <c r="U17" i="65"/>
  <c r="T17" i="65"/>
  <c r="S17" i="65"/>
  <c r="R17" i="65"/>
  <c r="Q17" i="65"/>
  <c r="P17" i="65"/>
  <c r="O17" i="65"/>
  <c r="N17" i="65"/>
  <c r="M17" i="65"/>
  <c r="L17" i="65"/>
  <c r="K17" i="65"/>
  <c r="J17" i="65"/>
  <c r="I17" i="65"/>
  <c r="H17" i="65"/>
  <c r="G17" i="65"/>
  <c r="F17" i="65"/>
  <c r="D17" i="65"/>
  <c r="C17" i="65"/>
  <c r="B17" i="65"/>
  <c r="V16" i="65"/>
  <c r="U16" i="65"/>
  <c r="T16" i="65"/>
  <c r="S16" i="65"/>
  <c r="R16" i="65"/>
  <c r="Q16" i="65"/>
  <c r="P16" i="65"/>
  <c r="O16" i="65"/>
  <c r="N16" i="65"/>
  <c r="M16" i="65"/>
  <c r="L16" i="65"/>
  <c r="K16" i="65"/>
  <c r="J16" i="65"/>
  <c r="I16" i="65"/>
  <c r="H16" i="65"/>
  <c r="G16" i="65"/>
  <c r="F16" i="65"/>
  <c r="E16" i="65"/>
  <c r="D16" i="65"/>
  <c r="C16" i="65"/>
  <c r="B16" i="65"/>
  <c r="V15" i="65"/>
  <c r="U15" i="65"/>
  <c r="T15" i="65"/>
  <c r="S15" i="65"/>
  <c r="R15" i="65"/>
  <c r="Q15" i="65"/>
  <c r="P15" i="65"/>
  <c r="O15" i="65"/>
  <c r="N15" i="65"/>
  <c r="M15" i="65"/>
  <c r="L15" i="65"/>
  <c r="K15" i="65"/>
  <c r="J15" i="65"/>
  <c r="I15" i="65"/>
  <c r="H15" i="65"/>
  <c r="G15" i="65"/>
  <c r="F15" i="65"/>
  <c r="E15" i="65"/>
  <c r="D15" i="65"/>
  <c r="C15" i="65"/>
  <c r="B15" i="65"/>
  <c r="V14" i="65"/>
  <c r="U14" i="65"/>
  <c r="T14" i="65"/>
  <c r="S14" i="65"/>
  <c r="R14" i="65"/>
  <c r="Q14" i="65"/>
  <c r="P14" i="65"/>
  <c r="O14" i="65"/>
  <c r="N14" i="65"/>
  <c r="M14" i="65"/>
  <c r="L14" i="65"/>
  <c r="K14" i="65"/>
  <c r="J14" i="65"/>
  <c r="I14" i="65"/>
  <c r="H14" i="65"/>
  <c r="G14" i="65"/>
  <c r="F14" i="65"/>
  <c r="E14" i="65"/>
  <c r="D14" i="65"/>
  <c r="C14" i="65"/>
  <c r="B14" i="65"/>
  <c r="A14" i="65"/>
  <c r="A15" i="65" s="1"/>
  <c r="A16" i="65" s="1"/>
  <c r="A17" i="65" s="1"/>
  <c r="A18" i="65" s="1"/>
  <c r="A19" i="65" s="1"/>
  <c r="A20" i="65" s="1"/>
  <c r="A21" i="65" s="1"/>
  <c r="A22" i="65" s="1"/>
  <c r="A23" i="65" s="1"/>
  <c r="A24" i="65" s="1"/>
  <c r="A25" i="65" s="1"/>
  <c r="A26" i="65" s="1"/>
  <c r="A27" i="65" s="1"/>
  <c r="A28" i="65" s="1"/>
  <c r="A29" i="65" s="1"/>
  <c r="A30" i="65" s="1"/>
  <c r="A31" i="65" s="1"/>
  <c r="A32" i="65" s="1"/>
  <c r="V13" i="65"/>
  <c r="U13" i="65"/>
  <c r="T13" i="65"/>
  <c r="S13" i="65"/>
  <c r="R13" i="65"/>
  <c r="Q13" i="65"/>
  <c r="P13" i="65"/>
  <c r="O13" i="65"/>
  <c r="N13" i="65"/>
  <c r="M13" i="65"/>
  <c r="L13" i="65"/>
  <c r="K13" i="65"/>
  <c r="J13" i="65"/>
  <c r="I13" i="65"/>
  <c r="H13" i="65"/>
  <c r="G13" i="65"/>
  <c r="F13" i="65"/>
  <c r="E13" i="65"/>
  <c r="D13" i="65"/>
  <c r="C13" i="65"/>
  <c r="B13" i="65"/>
  <c r="G24" i="34"/>
  <c r="G23" i="34"/>
  <c r="E10" i="55"/>
  <c r="E10" i="54"/>
  <c r="E10" i="52"/>
  <c r="E11" i="48"/>
  <c r="E12" i="48"/>
  <c r="E13" i="48"/>
  <c r="E14" i="48"/>
  <c r="E15" i="48"/>
  <c r="E16" i="48"/>
  <c r="E17" i="48"/>
  <c r="E18" i="48"/>
  <c r="E19" i="48"/>
  <c r="E20" i="48"/>
  <c r="E21" i="48"/>
  <c r="E22" i="48"/>
  <c r="E23" i="48"/>
  <c r="E10" i="48"/>
  <c r="E10" i="47"/>
  <c r="E10" i="46"/>
  <c r="K22" i="27"/>
  <c r="K23" i="27"/>
  <c r="K24" i="27"/>
  <c r="K25" i="27"/>
  <c r="K26" i="27"/>
  <c r="K27" i="27"/>
  <c r="K28" i="27"/>
  <c r="K29" i="27"/>
  <c r="K30" i="27"/>
  <c r="K31" i="27"/>
  <c r="K32" i="27"/>
  <c r="G28" i="45"/>
  <c r="E10" i="45"/>
  <c r="E11" i="43"/>
  <c r="E12" i="43"/>
  <c r="E13" i="43"/>
  <c r="E14" i="43"/>
  <c r="E15" i="43"/>
  <c r="E16" i="43"/>
  <c r="E17" i="43"/>
  <c r="E18" i="43"/>
  <c r="E19" i="43"/>
  <c r="E20" i="43"/>
  <c r="E21" i="43"/>
  <c r="E10" i="43"/>
  <c r="E10" i="42"/>
  <c r="E10" i="41"/>
  <c r="D32" i="39"/>
  <c r="D26" i="39"/>
  <c r="D23" i="39"/>
  <c r="D18" i="39"/>
  <c r="D15" i="39"/>
  <c r="E11" i="39"/>
  <c r="E10" i="38"/>
  <c r="G24" i="37"/>
  <c r="E11" i="37"/>
  <c r="E12" i="37"/>
  <c r="E13" i="37"/>
  <c r="E14" i="37"/>
  <c r="E15" i="37"/>
  <c r="E16" i="37"/>
  <c r="E17" i="37"/>
  <c r="E18" i="37"/>
  <c r="E19" i="37"/>
  <c r="E20" i="37"/>
  <c r="E10" i="37"/>
  <c r="E10" i="35"/>
  <c r="E10" i="34"/>
  <c r="E10" i="26"/>
  <c r="E11" i="25"/>
  <c r="E12" i="25"/>
  <c r="E13" i="25"/>
  <c r="E10" i="25"/>
  <c r="E10" i="24"/>
  <c r="E11" i="24"/>
  <c r="E12" i="24"/>
  <c r="E13" i="24"/>
  <c r="E14" i="24"/>
  <c r="E15" i="24"/>
  <c r="E16" i="24"/>
  <c r="E17" i="24"/>
  <c r="E18" i="24"/>
  <c r="E19" i="24"/>
  <c r="E10" i="3"/>
  <c r="E10" i="2"/>
  <c r="Q9" i="65" l="1"/>
  <c r="I9" i="65"/>
  <c r="S9" i="65"/>
  <c r="L9" i="65"/>
  <c r="T9" i="65"/>
  <c r="M9" i="65"/>
  <c r="U9" i="65"/>
  <c r="N9" i="65"/>
  <c r="V9" i="65"/>
  <c r="G9" i="65"/>
  <c r="G10" i="65" s="1"/>
  <c r="O9" i="65"/>
  <c r="P9" i="65"/>
  <c r="J9" i="65"/>
  <c r="K9" i="65"/>
  <c r="B9" i="65"/>
  <c r="E9" i="65"/>
  <c r="R9" i="65"/>
  <c r="F9" i="65"/>
  <c r="H9" i="65"/>
  <c r="C9" i="65"/>
  <c r="D9" i="65"/>
  <c r="B13" i="27"/>
  <c r="D11" i="2"/>
  <c r="E11" i="2" s="1"/>
  <c r="E3" i="65" l="1"/>
  <c r="D3" i="65"/>
  <c r="C3" i="65"/>
  <c r="B3" i="65"/>
  <c r="G26" i="43"/>
  <c r="N10" i="65" s="1"/>
  <c r="K21" i="27"/>
  <c r="K20" i="27"/>
  <c r="K19" i="27"/>
  <c r="K18" i="27"/>
  <c r="K17" i="27"/>
  <c r="K16" i="27"/>
  <c r="K15" i="27"/>
  <c r="K14" i="27"/>
  <c r="K13" i="27"/>
  <c r="G22" i="27"/>
  <c r="G21" i="27"/>
  <c r="G20" i="27"/>
  <c r="G19" i="27"/>
  <c r="G18" i="27"/>
  <c r="G17" i="27"/>
  <c r="G16" i="27"/>
  <c r="G15" i="27"/>
  <c r="G14" i="27"/>
  <c r="H29" i="27"/>
  <c r="H28" i="27"/>
  <c r="H27" i="27"/>
  <c r="H26" i="27"/>
  <c r="H25" i="27"/>
  <c r="H24" i="27"/>
  <c r="H23" i="27"/>
  <c r="H22" i="27"/>
  <c r="H21" i="27"/>
  <c r="H20" i="27"/>
  <c r="H19" i="27"/>
  <c r="H18" i="27"/>
  <c r="H17" i="27"/>
  <c r="H16" i="27"/>
  <c r="H15" i="27"/>
  <c r="H14" i="27"/>
  <c r="I23" i="27"/>
  <c r="I22" i="27"/>
  <c r="I21" i="27"/>
  <c r="I20" i="27"/>
  <c r="I19" i="27"/>
  <c r="I18" i="27"/>
  <c r="I17" i="27"/>
  <c r="I16" i="27"/>
  <c r="I15" i="27"/>
  <c r="I14" i="27"/>
  <c r="J25" i="27"/>
  <c r="J24" i="27"/>
  <c r="J23" i="27"/>
  <c r="J22" i="27"/>
  <c r="J21" i="27"/>
  <c r="J20" i="27"/>
  <c r="J19" i="27"/>
  <c r="J18" i="27"/>
  <c r="J17" i="27"/>
  <c r="J16" i="27"/>
  <c r="J15" i="27"/>
  <c r="J14" i="27"/>
  <c r="L22" i="27"/>
  <c r="L21" i="27"/>
  <c r="L20" i="27"/>
  <c r="L19" i="27"/>
  <c r="L18" i="27"/>
  <c r="L17" i="27"/>
  <c r="L16" i="27"/>
  <c r="L15" i="27"/>
  <c r="L14" i="27"/>
  <c r="M22" i="27"/>
  <c r="M21" i="27"/>
  <c r="M20" i="27"/>
  <c r="M19" i="27"/>
  <c r="M18" i="27"/>
  <c r="M17" i="27"/>
  <c r="M16" i="27"/>
  <c r="M15" i="27"/>
  <c r="M14" i="27"/>
  <c r="N24" i="27"/>
  <c r="N23" i="27"/>
  <c r="N22" i="27"/>
  <c r="N21" i="27"/>
  <c r="N20" i="27"/>
  <c r="N19" i="27"/>
  <c r="N18" i="27"/>
  <c r="N17" i="27"/>
  <c r="N16" i="27"/>
  <c r="N15" i="27"/>
  <c r="N14" i="27"/>
  <c r="O27" i="27"/>
  <c r="O26" i="27"/>
  <c r="O25" i="27"/>
  <c r="O24" i="27"/>
  <c r="O23" i="27"/>
  <c r="O22" i="27"/>
  <c r="O21" i="27"/>
  <c r="O20" i="27"/>
  <c r="O19" i="27"/>
  <c r="O18" i="27"/>
  <c r="O17" i="27"/>
  <c r="O16" i="27"/>
  <c r="O15" i="27"/>
  <c r="O14" i="27"/>
  <c r="P22" i="27"/>
  <c r="P21" i="27"/>
  <c r="P20" i="27"/>
  <c r="P19" i="27"/>
  <c r="P18" i="27"/>
  <c r="P17" i="27"/>
  <c r="P16" i="27"/>
  <c r="P15" i="27"/>
  <c r="P14" i="27"/>
  <c r="Q30" i="27"/>
  <c r="Q29" i="27"/>
  <c r="Q28" i="27"/>
  <c r="Q27" i="27"/>
  <c r="Q26" i="27"/>
  <c r="Q25" i="27"/>
  <c r="Q24" i="27"/>
  <c r="Q23" i="27"/>
  <c r="Q22" i="27"/>
  <c r="Q21" i="27"/>
  <c r="Q20" i="27"/>
  <c r="Q19" i="27"/>
  <c r="Q18" i="27"/>
  <c r="Q17" i="27"/>
  <c r="Q16" i="27"/>
  <c r="Q15" i="27"/>
  <c r="Q14" i="27"/>
  <c r="R26" i="27"/>
  <c r="R25" i="27"/>
  <c r="R24" i="27"/>
  <c r="R23" i="27"/>
  <c r="R22" i="27"/>
  <c r="R21" i="27"/>
  <c r="R20" i="27"/>
  <c r="R19" i="27"/>
  <c r="R18" i="27"/>
  <c r="R17" i="27"/>
  <c r="R16" i="27"/>
  <c r="R15" i="27"/>
  <c r="R14" i="27"/>
  <c r="S27" i="27"/>
  <c r="S26" i="27"/>
  <c r="S25" i="27"/>
  <c r="S24" i="27"/>
  <c r="S23" i="27"/>
  <c r="S22" i="27"/>
  <c r="S21" i="27"/>
  <c r="S20" i="27"/>
  <c r="S19" i="27"/>
  <c r="S18" i="27"/>
  <c r="S17" i="27"/>
  <c r="S16" i="27"/>
  <c r="S15" i="27"/>
  <c r="S14" i="27"/>
  <c r="T23" i="27"/>
  <c r="T22" i="27"/>
  <c r="T21" i="27"/>
  <c r="T20" i="27"/>
  <c r="T19" i="27"/>
  <c r="T18" i="27"/>
  <c r="T17" i="27"/>
  <c r="T16" i="27"/>
  <c r="T15" i="27"/>
  <c r="T14" i="27"/>
  <c r="U22" i="27"/>
  <c r="U21" i="27"/>
  <c r="U20" i="27"/>
  <c r="U19" i="27"/>
  <c r="U18" i="27"/>
  <c r="U17" i="27"/>
  <c r="U16" i="27"/>
  <c r="U15" i="27"/>
  <c r="U14" i="27"/>
  <c r="V24" i="27"/>
  <c r="V23" i="27"/>
  <c r="V22" i="27"/>
  <c r="V21" i="27"/>
  <c r="V20" i="27"/>
  <c r="V19" i="27"/>
  <c r="V18" i="27"/>
  <c r="V17" i="27"/>
  <c r="V16" i="27"/>
  <c r="V15" i="27"/>
  <c r="V14" i="27"/>
  <c r="V13" i="27"/>
  <c r="U13" i="27"/>
  <c r="T13" i="27"/>
  <c r="S13" i="27"/>
  <c r="R13" i="27"/>
  <c r="Q13" i="27"/>
  <c r="P13" i="27"/>
  <c r="O13" i="27"/>
  <c r="N13" i="27"/>
  <c r="M13" i="27"/>
  <c r="L13" i="27"/>
  <c r="J13" i="27"/>
  <c r="I13" i="27"/>
  <c r="H13" i="27"/>
  <c r="G13" i="27"/>
  <c r="F22" i="27"/>
  <c r="F21" i="27"/>
  <c r="F20" i="27"/>
  <c r="F19" i="27"/>
  <c r="F18" i="27"/>
  <c r="F17" i="27"/>
  <c r="F16" i="27"/>
  <c r="F15" i="27"/>
  <c r="F14" i="27"/>
  <c r="F13" i="27"/>
  <c r="E16" i="27"/>
  <c r="E15" i="27"/>
  <c r="E14" i="27"/>
  <c r="E13" i="27"/>
  <c r="D22" i="27"/>
  <c r="D21" i="27"/>
  <c r="D20" i="27"/>
  <c r="D19" i="27"/>
  <c r="D18" i="27"/>
  <c r="D17" i="27"/>
  <c r="D16" i="27"/>
  <c r="D15" i="27"/>
  <c r="D14" i="27"/>
  <c r="D13" i="27"/>
  <c r="C22" i="27"/>
  <c r="C21" i="27"/>
  <c r="C20" i="27"/>
  <c r="C19" i="27"/>
  <c r="C18" i="27"/>
  <c r="C17" i="27"/>
  <c r="C16" i="27"/>
  <c r="C15" i="27"/>
  <c r="C14" i="27"/>
  <c r="C13" i="27"/>
  <c r="B22" i="27"/>
  <c r="B21" i="27"/>
  <c r="B20" i="27"/>
  <c r="B19" i="27"/>
  <c r="B18" i="27"/>
  <c r="B17" i="27"/>
  <c r="B16" i="27"/>
  <c r="B15" i="27"/>
  <c r="B14" i="27"/>
  <c r="Q9" i="27" l="1"/>
  <c r="F3" i="65"/>
  <c r="G9" i="27"/>
  <c r="L9" i="27"/>
  <c r="J9" i="27"/>
  <c r="O9" i="27"/>
  <c r="H9" i="27"/>
  <c r="M9" i="27"/>
  <c r="I9" i="27"/>
  <c r="P9" i="27"/>
  <c r="N9" i="27"/>
  <c r="N10" i="27" s="1"/>
  <c r="R9" i="27"/>
  <c r="T9" i="27"/>
  <c r="S9" i="27"/>
  <c r="U9" i="27"/>
  <c r="K9" i="27"/>
  <c r="C9" i="27"/>
  <c r="D9" i="27"/>
  <c r="E9" i="27"/>
  <c r="B9" i="27"/>
  <c r="F9" i="27"/>
  <c r="V9" i="27"/>
  <c r="G26" i="55"/>
  <c r="V10" i="65" s="1"/>
  <c r="G25" i="55"/>
  <c r="G24" i="54"/>
  <c r="U10" i="65" s="1"/>
  <c r="G23" i="54"/>
  <c r="G25" i="52"/>
  <c r="T10" i="65" s="1"/>
  <c r="G24" i="52"/>
  <c r="G29" i="51"/>
  <c r="S10" i="65" s="1"/>
  <c r="G28" i="51"/>
  <c r="G28" i="48"/>
  <c r="R10" i="65" s="1"/>
  <c r="G32" i="47"/>
  <c r="Q10" i="65" s="1"/>
  <c r="G31" i="47"/>
  <c r="G24" i="46"/>
  <c r="P10" i="65" s="1"/>
  <c r="G23" i="46"/>
  <c r="G29" i="45"/>
  <c r="O10" i="65" s="1"/>
  <c r="G25" i="43"/>
  <c r="G24" i="42"/>
  <c r="M10" i="65" s="1"/>
  <c r="G23" i="42"/>
  <c r="G24" i="41"/>
  <c r="L10" i="65" s="1"/>
  <c r="G23" i="41"/>
  <c r="G40" i="39"/>
  <c r="K10" i="65" s="1"/>
  <c r="G39" i="39"/>
  <c r="J10" i="65"/>
  <c r="G26" i="38"/>
  <c r="G25" i="37"/>
  <c r="I10" i="65" s="1"/>
  <c r="G31" i="35"/>
  <c r="G30" i="35"/>
  <c r="G24" i="26"/>
  <c r="F10" i="65" s="1"/>
  <c r="G23" i="26"/>
  <c r="G18" i="25"/>
  <c r="E10" i="65" s="1"/>
  <c r="G17" i="25"/>
  <c r="G24" i="24"/>
  <c r="D10" i="65" s="1"/>
  <c r="G23" i="24"/>
  <c r="G24" i="3"/>
  <c r="C10" i="65" s="1"/>
  <c r="G24" i="2"/>
  <c r="B10" i="65" s="1"/>
  <c r="G23" i="2"/>
  <c r="D11" i="55"/>
  <c r="E11" i="55" s="1"/>
  <c r="D11" i="54"/>
  <c r="E11" i="54" s="1"/>
  <c r="D11" i="52"/>
  <c r="E11" i="52" s="1"/>
  <c r="D11" i="51"/>
  <c r="E4" i="65" l="1"/>
  <c r="H10" i="65"/>
  <c r="C4" i="65" s="1"/>
  <c r="D4" i="65"/>
  <c r="B4" i="65"/>
  <c r="D12" i="51"/>
  <c r="B10" i="27"/>
  <c r="F10" i="27"/>
  <c r="T10" i="27"/>
  <c r="P10" i="27"/>
  <c r="K10" i="27"/>
  <c r="R10" i="27"/>
  <c r="I10" i="27"/>
  <c r="J10" i="27"/>
  <c r="E10" i="27"/>
  <c r="U10" i="27"/>
  <c r="M10" i="27"/>
  <c r="L10" i="27"/>
  <c r="V10" i="27"/>
  <c r="D10" i="27"/>
  <c r="Q10" i="27"/>
  <c r="G10" i="27"/>
  <c r="S10" i="27"/>
  <c r="O10" i="27"/>
  <c r="H10" i="27"/>
  <c r="C10" i="27"/>
  <c r="D3" i="27"/>
  <c r="B3" i="27"/>
  <c r="E3" i="27"/>
  <c r="C3" i="27"/>
  <c r="D12" i="55"/>
  <c r="D12" i="54"/>
  <c r="D12" i="52"/>
  <c r="D13" i="51"/>
  <c r="F4" i="65" l="1"/>
  <c r="D13" i="55"/>
  <c r="E12" i="55"/>
  <c r="D13" i="54"/>
  <c r="E12" i="54"/>
  <c r="D13" i="52"/>
  <c r="E12" i="52"/>
  <c r="E4" i="27"/>
  <c r="D14" i="51"/>
  <c r="B4" i="27"/>
  <c r="C4" i="27"/>
  <c r="D4" i="27"/>
  <c r="F3" i="27"/>
  <c r="D11" i="48"/>
  <c r="D12" i="48" s="1"/>
  <c r="D13" i="48" s="1"/>
  <c r="D14" i="48" s="1"/>
  <c r="D15" i="48" s="1"/>
  <c r="D16" i="48" s="1"/>
  <c r="D17" i="48" s="1"/>
  <c r="D18" i="48" s="1"/>
  <c r="D19" i="48" s="1"/>
  <c r="D20" i="48" s="1"/>
  <c r="D21" i="48" s="1"/>
  <c r="D22" i="48" s="1"/>
  <c r="D23" i="48" s="1"/>
  <c r="D11" i="47"/>
  <c r="D11" i="46"/>
  <c r="E11" i="46" s="1"/>
  <c r="D11" i="45"/>
  <c r="D11" i="43"/>
  <c r="D12" i="43" s="1"/>
  <c r="D13" i="43" s="1"/>
  <c r="D14" i="43" s="1"/>
  <c r="D15" i="43" s="1"/>
  <c r="D16" i="43" s="1"/>
  <c r="D17" i="43" s="1"/>
  <c r="D18" i="43" s="1"/>
  <c r="D19" i="43" s="1"/>
  <c r="D20" i="43" s="1"/>
  <c r="D21" i="43" s="1"/>
  <c r="D11" i="42"/>
  <c r="D11" i="41"/>
  <c r="D12" i="39"/>
  <c r="D11" i="38"/>
  <c r="D11" i="37"/>
  <c r="D12" i="37" s="1"/>
  <c r="D13" i="37" s="1"/>
  <c r="D14" i="37" s="1"/>
  <c r="D15" i="37" s="1"/>
  <c r="D16" i="37" s="1"/>
  <c r="D17" i="37" s="1"/>
  <c r="D18" i="37" s="1"/>
  <c r="D19" i="37" s="1"/>
  <c r="D20" i="37" s="1"/>
  <c r="D11" i="35"/>
  <c r="D11" i="34"/>
  <c r="D11" i="26"/>
  <c r="D11" i="25"/>
  <c r="D12" i="25" s="1"/>
  <c r="D13" i="25" s="1"/>
  <c r="D11" i="24"/>
  <c r="D12" i="24" s="1"/>
  <c r="D13" i="24" s="1"/>
  <c r="D14" i="24" s="1"/>
  <c r="D15" i="24" s="1"/>
  <c r="D16" i="24" s="1"/>
  <c r="D17" i="24" s="1"/>
  <c r="D18" i="24" s="1"/>
  <c r="D19" i="24" s="1"/>
  <c r="D11" i="3"/>
  <c r="A14" i="27"/>
  <c r="A15" i="27" s="1"/>
  <c r="A16" i="27" s="1"/>
  <c r="A17" i="27" s="1"/>
  <c r="A18" i="27" s="1"/>
  <c r="A19" i="27" s="1"/>
  <c r="A20" i="27" s="1"/>
  <c r="A21" i="27" s="1"/>
  <c r="A22" i="27" s="1"/>
  <c r="A23" i="27" s="1"/>
  <c r="A24" i="27" s="1"/>
  <c r="A25" i="27" s="1"/>
  <c r="A26" i="27" s="1"/>
  <c r="A27" i="27" s="1"/>
  <c r="A28" i="27" s="1"/>
  <c r="A29" i="27" s="1"/>
  <c r="A30" i="27" s="1"/>
  <c r="A31" i="27" s="1"/>
  <c r="A32" i="27" s="1"/>
  <c r="D14" i="55" l="1"/>
  <c r="E13" i="55"/>
  <c r="D14" i="54"/>
  <c r="E13" i="54"/>
  <c r="D14" i="52"/>
  <c r="E13" i="52"/>
  <c r="D15" i="51"/>
  <c r="D12" i="47"/>
  <c r="E11" i="47"/>
  <c r="D12" i="46"/>
  <c r="D12" i="45"/>
  <c r="E11" i="45"/>
  <c r="D12" i="42"/>
  <c r="E11" i="42"/>
  <c r="D12" i="41"/>
  <c r="E11" i="41"/>
  <c r="D13" i="39"/>
  <c r="E12" i="39"/>
  <c r="D12" i="38"/>
  <c r="E11" i="38"/>
  <c r="D12" i="35"/>
  <c r="E11" i="35"/>
  <c r="D12" i="34"/>
  <c r="E11" i="34"/>
  <c r="D12" i="26"/>
  <c r="E11" i="26"/>
  <c r="D12" i="3"/>
  <c r="E11" i="3"/>
  <c r="F4" i="27"/>
  <c r="D12" i="2"/>
  <c r="D15" i="55" l="1"/>
  <c r="E14" i="55"/>
  <c r="D15" i="54"/>
  <c r="E14" i="54"/>
  <c r="D15" i="52"/>
  <c r="E14" i="52"/>
  <c r="D16" i="51"/>
  <c r="E15" i="51"/>
  <c r="D13" i="47"/>
  <c r="E12" i="47"/>
  <c r="D13" i="46"/>
  <c r="E12" i="46"/>
  <c r="D13" i="45"/>
  <c r="E12" i="45"/>
  <c r="D13" i="42"/>
  <c r="E12" i="42"/>
  <c r="D13" i="41"/>
  <c r="E12" i="41"/>
  <c r="E13" i="39"/>
  <c r="D13" i="38"/>
  <c r="E12" i="38"/>
  <c r="D13" i="35"/>
  <c r="E12" i="35"/>
  <c r="D13" i="34"/>
  <c r="E12" i="34"/>
  <c r="D13" i="26"/>
  <c r="E12" i="26"/>
  <c r="D13" i="3"/>
  <c r="E12" i="3"/>
  <c r="D13" i="2"/>
  <c r="E12" i="2"/>
  <c r="D16" i="55" l="1"/>
  <c r="E15" i="55"/>
  <c r="D16" i="54"/>
  <c r="E15" i="54"/>
  <c r="D16" i="52"/>
  <c r="E15" i="52"/>
  <c r="D17" i="51"/>
  <c r="E16" i="51"/>
  <c r="D14" i="47"/>
  <c r="E13" i="47"/>
  <c r="D14" i="46"/>
  <c r="E13" i="46"/>
  <c r="D14" i="45"/>
  <c r="E13" i="45"/>
  <c r="D14" i="42"/>
  <c r="E13" i="42"/>
  <c r="D14" i="41"/>
  <c r="E13" i="41"/>
  <c r="D16" i="39"/>
  <c r="E15" i="39"/>
  <c r="D14" i="38"/>
  <c r="E13" i="38"/>
  <c r="D14" i="35"/>
  <c r="E13" i="35"/>
  <c r="D14" i="34"/>
  <c r="E13" i="34"/>
  <c r="D14" i="26"/>
  <c r="E13" i="26"/>
  <c r="D14" i="3"/>
  <c r="E13" i="3"/>
  <c r="D14" i="2"/>
  <c r="E13" i="2"/>
  <c r="D17" i="55" l="1"/>
  <c r="E16" i="55"/>
  <c r="D17" i="54"/>
  <c r="E16" i="54"/>
  <c r="D17" i="52"/>
  <c r="E16" i="52"/>
  <c r="D18" i="51"/>
  <c r="E17" i="51"/>
  <c r="D15" i="47"/>
  <c r="E14" i="47"/>
  <c r="D15" i="46"/>
  <c r="E14" i="46"/>
  <c r="D15" i="45"/>
  <c r="E14" i="45"/>
  <c r="D15" i="42"/>
  <c r="E14" i="42"/>
  <c r="D15" i="41"/>
  <c r="E14" i="41"/>
  <c r="E16" i="39"/>
  <c r="D15" i="38"/>
  <c r="E14" i="38"/>
  <c r="D15" i="35"/>
  <c r="E14" i="35"/>
  <c r="D15" i="34"/>
  <c r="E14" i="34"/>
  <c r="D15" i="26"/>
  <c r="E14" i="26"/>
  <c r="D15" i="3"/>
  <c r="D16" i="3" s="1"/>
  <c r="E14" i="3"/>
  <c r="D15" i="2"/>
  <c r="E14" i="2"/>
  <c r="D18" i="55" l="1"/>
  <c r="E17" i="55"/>
  <c r="D18" i="54"/>
  <c r="E17" i="54"/>
  <c r="D18" i="52"/>
  <c r="E17" i="52"/>
  <c r="D19" i="51"/>
  <c r="E18" i="51"/>
  <c r="D16" i="47"/>
  <c r="E15" i="47"/>
  <c r="D16" i="46"/>
  <c r="E15" i="46"/>
  <c r="D16" i="45"/>
  <c r="E15" i="45"/>
  <c r="D16" i="42"/>
  <c r="E15" i="42"/>
  <c r="D16" i="41"/>
  <c r="E15" i="41"/>
  <c r="D16" i="38"/>
  <c r="E15" i="38"/>
  <c r="D16" i="35"/>
  <c r="E15" i="35"/>
  <c r="D16" i="34"/>
  <c r="E15" i="34"/>
  <c r="D16" i="26"/>
  <c r="E15" i="26"/>
  <c r="E16" i="3"/>
  <c r="D17" i="3"/>
  <c r="E15" i="3"/>
  <c r="D16" i="2"/>
  <c r="E15" i="2"/>
  <c r="D19" i="55" l="1"/>
  <c r="E18" i="55"/>
  <c r="D19" i="54"/>
  <c r="E19" i="54" s="1"/>
  <c r="E18" i="54"/>
  <c r="D19" i="52"/>
  <c r="E18" i="52"/>
  <c r="D20" i="51"/>
  <c r="E19" i="51"/>
  <c r="D17" i="47"/>
  <c r="E16" i="47"/>
  <c r="D17" i="46"/>
  <c r="E16" i="46"/>
  <c r="D17" i="45"/>
  <c r="E16" i="45"/>
  <c r="D17" i="42"/>
  <c r="E16" i="42"/>
  <c r="D17" i="41"/>
  <c r="E16" i="41"/>
  <c r="D17" i="38"/>
  <c r="E16" i="38"/>
  <c r="D17" i="35"/>
  <c r="E16" i="35"/>
  <c r="D17" i="34"/>
  <c r="E16" i="34"/>
  <c r="D17" i="26"/>
  <c r="E16" i="26"/>
  <c r="E17" i="3"/>
  <c r="D18" i="3"/>
  <c r="D17" i="2"/>
  <c r="E16" i="2"/>
  <c r="D20" i="55" l="1"/>
  <c r="E19" i="55"/>
  <c r="D20" i="52"/>
  <c r="E19" i="52"/>
  <c r="D21" i="51"/>
  <c r="E20" i="51"/>
  <c r="D18" i="47"/>
  <c r="E17" i="47"/>
  <c r="D18" i="46"/>
  <c r="E17" i="46"/>
  <c r="D18" i="45"/>
  <c r="E17" i="45"/>
  <c r="D18" i="42"/>
  <c r="E17" i="42"/>
  <c r="D18" i="41"/>
  <c r="E17" i="41"/>
  <c r="D19" i="39"/>
  <c r="E18" i="39"/>
  <c r="D18" i="38"/>
  <c r="E17" i="38"/>
  <c r="D18" i="35"/>
  <c r="E17" i="35"/>
  <c r="D18" i="34"/>
  <c r="E17" i="34"/>
  <c r="D18" i="26"/>
  <c r="E17" i="26"/>
  <c r="E18" i="3"/>
  <c r="D19" i="3"/>
  <c r="D18" i="2"/>
  <c r="E17" i="2"/>
  <c r="D21" i="55" l="1"/>
  <c r="E21" i="55" s="1"/>
  <c r="E20" i="55"/>
  <c r="D22" i="51"/>
  <c r="E21" i="51"/>
  <c r="D19" i="47"/>
  <c r="E18" i="47"/>
  <c r="D19" i="46"/>
  <c r="E19" i="46" s="1"/>
  <c r="E18" i="46"/>
  <c r="D19" i="45"/>
  <c r="E18" i="45"/>
  <c r="D19" i="42"/>
  <c r="E19" i="42" s="1"/>
  <c r="E18" i="42"/>
  <c r="D19" i="41"/>
  <c r="E19" i="41" s="1"/>
  <c r="E18" i="41"/>
  <c r="D20" i="39"/>
  <c r="E19" i="39"/>
  <c r="D19" i="38"/>
  <c r="E18" i="38"/>
  <c r="D19" i="35"/>
  <c r="E18" i="35"/>
  <c r="D19" i="34"/>
  <c r="E19" i="34" s="1"/>
  <c r="E18" i="34"/>
  <c r="D19" i="26"/>
  <c r="E19" i="26" s="1"/>
  <c r="E18" i="26"/>
  <c r="E19" i="3"/>
  <c r="D19" i="2"/>
  <c r="E19" i="2" s="1"/>
  <c r="E18" i="2"/>
  <c r="D23" i="51" l="1"/>
  <c r="E22" i="51"/>
  <c r="D20" i="47"/>
  <c r="E19" i="47"/>
  <c r="D20" i="45"/>
  <c r="E19" i="45"/>
  <c r="D21" i="39"/>
  <c r="E20" i="39"/>
  <c r="D20" i="38"/>
  <c r="E19" i="38"/>
  <c r="D20" i="35"/>
  <c r="E19" i="35"/>
  <c r="D24" i="51" l="1"/>
  <c r="E24" i="51" s="1"/>
  <c r="E23" i="51"/>
  <c r="D21" i="47"/>
  <c r="E20" i="47"/>
  <c r="D21" i="45"/>
  <c r="E20" i="45"/>
  <c r="E21" i="39"/>
  <c r="D21" i="38"/>
  <c r="E20" i="38"/>
  <c r="D21" i="35"/>
  <c r="E20" i="35"/>
  <c r="D22" i="47" l="1"/>
  <c r="E21" i="47"/>
  <c r="D22" i="45"/>
  <c r="E21" i="45"/>
  <c r="D22" i="38"/>
  <c r="E22" i="38" s="1"/>
  <c r="E21" i="38"/>
  <c r="D22" i="35"/>
  <c r="E21" i="35"/>
  <c r="D23" i="47" l="1"/>
  <c r="E22" i="47"/>
  <c r="D23" i="45"/>
  <c r="E22" i="45"/>
  <c r="D23" i="35"/>
  <c r="E22" i="35"/>
  <c r="D24" i="47" l="1"/>
  <c r="E23" i="47"/>
  <c r="D24" i="45"/>
  <c r="E24" i="45" s="1"/>
  <c r="E23" i="45"/>
  <c r="D24" i="35"/>
  <c r="E23" i="35"/>
  <c r="D25" i="47" l="1"/>
  <c r="E24" i="47"/>
  <c r="D25" i="35"/>
  <c r="E24" i="35"/>
  <c r="D26" i="47" l="1"/>
  <c r="E25" i="47"/>
  <c r="D26" i="35"/>
  <c r="E26" i="35" s="1"/>
  <c r="E25" i="35"/>
  <c r="D27" i="47" l="1"/>
  <c r="E27" i="47" s="1"/>
  <c r="E26" i="47"/>
  <c r="D24" i="39"/>
  <c r="E23" i="39"/>
  <c r="E24" i="39" l="1"/>
  <c r="D27" i="39" l="1"/>
  <c r="E26" i="39"/>
  <c r="D28" i="39" l="1"/>
  <c r="E27" i="39"/>
  <c r="D29" i="39" l="1"/>
  <c r="E28" i="39"/>
  <c r="D30" i="39" l="1"/>
  <c r="E29" i="39"/>
  <c r="E30" i="39" l="1"/>
  <c r="D33" i="39" l="1"/>
  <c r="E32" i="39"/>
  <c r="D34" i="39" l="1"/>
  <c r="E33" i="39"/>
  <c r="D35" i="39" l="1"/>
  <c r="E34" i="39"/>
  <c r="E35" i="39" l="1"/>
</calcChain>
</file>

<file path=xl/sharedStrings.xml><?xml version="1.0" encoding="utf-8"?>
<sst xmlns="http://schemas.openxmlformats.org/spreadsheetml/2006/main" count="1655" uniqueCount="446">
  <si>
    <t>NA</t>
  </si>
  <si>
    <t>I</t>
  </si>
  <si>
    <t>II</t>
  </si>
  <si>
    <t>III</t>
  </si>
  <si>
    <t>IV</t>
  </si>
  <si>
    <t>A</t>
  </si>
  <si>
    <t>B</t>
  </si>
  <si>
    <t>C</t>
  </si>
  <si>
    <t>D</t>
  </si>
  <si>
    <t>E</t>
  </si>
  <si>
    <t>F</t>
  </si>
  <si>
    <t>G</t>
  </si>
  <si>
    <t>H</t>
  </si>
  <si>
    <t>J</t>
  </si>
  <si>
    <t>K</t>
  </si>
  <si>
    <t>L</t>
  </si>
  <si>
    <t>M</t>
  </si>
  <si>
    <t>N</t>
  </si>
  <si>
    <t>O</t>
  </si>
  <si>
    <t>P</t>
  </si>
  <si>
    <t>Q</t>
  </si>
  <si>
    <t>R</t>
  </si>
  <si>
    <t>S</t>
  </si>
  <si>
    <t>T</t>
  </si>
  <si>
    <t>U</t>
  </si>
  <si>
    <t>PE</t>
  </si>
  <si>
    <t>TC</t>
  </si>
  <si>
    <t>PC</t>
  </si>
  <si>
    <t>del</t>
  </si>
  <si>
    <t>No</t>
  </si>
  <si>
    <t>#</t>
  </si>
  <si>
    <t>Global</t>
  </si>
  <si>
    <t>ITEM</t>
  </si>
  <si>
    <t>GENERAL</t>
  </si>
  <si>
    <t>Pillar I: Commitment to Process Safety</t>
  </si>
  <si>
    <t>of</t>
  </si>
  <si>
    <t>Element A: Process Safety Culture</t>
  </si>
  <si>
    <t>Critical element according to ARPEL Methodology Assessment Types</t>
  </si>
  <si>
    <t>Description:</t>
  </si>
  <si>
    <t>Back to Intro</t>
  </si>
  <si>
    <t>This element basically attempts to drive a consistent context (rooted values, effective communications, leadership focused on risks and practices and aligned processes) that influences collaborators’ behaviors to consolidate PROCESS SAFETY within the organization.  The leader role is key to the culture development; he/she leads with example, favors inter-disciplinary work and message alignment and provides a continuous improvement frame to the management.
This element is one of the cornerstones of PROCESS SAFETY MANAGEMENT, because it leverages the commitment required from the organization to manage risks and directly affects the implementation quality of the other elements, since it facilitates their development and adoption.</t>
  </si>
  <si>
    <t>•	Organization policy
•	Organization Management System Manual
•	Specific “organizational safety culture” measures/studies performed
•	Worker Participation programs 
•	Internal Communication procedure
•	Personnel Skills procedure
•	Senior Management Reports
•	Personnel training and/or awareness procedure
•	Organization KPIs
•	Incident/Accident Reporting procedure 
•	Functions Manual</t>
  </si>
  <si>
    <t>Minimum required information:</t>
  </si>
  <si>
    <t>The organization has documented processes and practices to manage the safety culture led by the Senior Management. There is a well-known reference framework that supports the organization’s safety culture management.</t>
  </si>
  <si>
    <t>GAPS / OBSERVATIONS</t>
  </si>
  <si>
    <t>PARTICIPANTS</t>
  </si>
  <si>
    <t>RECOMMENDATIONS</t>
  </si>
  <si>
    <t>DATE OF ELABORATION</t>
  </si>
  <si>
    <t>Management processes and practices (including participation programs, among others) ensure the involvement of all collaborators and the development of their leaders to continuously raise awareness of PROCESS SAFETY, ensuring a “two-way” communication that contributes to the promotion of a “mature” safety culture.</t>
  </si>
  <si>
    <t xml:space="preserve">There are processes that drive the development of leadership skills focusing on: inspiring /generating sense, making risk-based decisions, spreading values in their communications, ensuring the required resources and leading with example. 
</t>
  </si>
  <si>
    <t>The organization has established reflection spaces and practices to incorporate the behavioral patterns already identified in company and industry incident analyses as well as a regular review of indicators that seek to maintain the sense of vulnerability, challenge good results and spot system weaknesses that might reduce the likelihood of unwanted events.</t>
  </si>
  <si>
    <t>Collaborators are involved, developed and empowered in relation with PROCESS SAFETY MANAGEMENT, its elements and programs based on a clear definition of roles and responsibilities in each area/department, and key positions and a group, department or discipline responsible for each safety management process are identified within the organization to ensure, maintain and improve the technical and management skills required to enforce them.</t>
  </si>
  <si>
    <t>The Senior Management is involved in the review (by attending call-ins), monitors PROCESS SAFETY MANAGEMENT status and progress and considers safety as a key and non-negotiable value to be consistently transmitted to all the levels.</t>
  </si>
  <si>
    <t>There are formal and effective communication channels that ensure the continuous presence of PROCESS SAFETY MANAGEMENT in all organization levels.</t>
  </si>
  <si>
    <t>Leaders normally “challenge” the standardization of deviations, thus promoting a continuous learning and mutual trust environment, facilitating continuous and timely reporting of deviations, non-conformities, incidents and/or unwanted events, without personal consequences, ensuring the quality of investigations and sharing own and industry lessons learned in and out of the organization, and must apply the task suspension philosophy as the last barrier, regardless of the hierarchical level. In addition, they promote operational discipline (do the right tasks in the right way) as a working methodology at all times.</t>
  </si>
  <si>
    <t>Leaders promote dynamic interactions with a high degree of “visibility”, prioritizing teamwork for proper decision-making, based on the understanding of PROCESS SAFETY management.</t>
  </si>
  <si>
    <t>Actions have been made to promote a high level of continuity for site managers and other leadership levels, with key roles in the facility’s PROCESS SAFETY MANAGEMENT system.</t>
  </si>
  <si>
    <t>Element results</t>
  </si>
  <si>
    <t>Version: July 2022</t>
  </si>
  <si>
    <t>Evaluation date:</t>
  </si>
  <si>
    <t xml:space="preserve">Evaluation type: </t>
  </si>
  <si>
    <t>Company / Business line / Site to Evaluate:</t>
  </si>
  <si>
    <t>Name of the Evaluator:</t>
  </si>
  <si>
    <t xml:space="preserve"> </t>
  </si>
  <si>
    <t>Essential (Critical elements / key items)</t>
  </si>
  <si>
    <t>Screening (All elements / key items)</t>
  </si>
  <si>
    <t>Full (All elements and items)</t>
  </si>
  <si>
    <t>Links to Elements</t>
  </si>
  <si>
    <t>Pillar I – Commitment to Process Safety</t>
  </si>
  <si>
    <t>Pillar II – Risk Identification and Analysis</t>
  </si>
  <si>
    <t>Pillar III – Risk Management</t>
  </si>
  <si>
    <t>Pillar IV – Assessment and Continuous Improvement</t>
  </si>
  <si>
    <t>Process Safety Management System Self-Assessment Tool V2</t>
  </si>
  <si>
    <t>A. Process Safety Culture</t>
  </si>
  <si>
    <t>Element average score</t>
  </si>
  <si>
    <t>Key items average score</t>
  </si>
  <si>
    <t>SCORE</t>
  </si>
  <si>
    <t>Element B: Compliance with Standards</t>
  </si>
  <si>
    <t>Yes</t>
  </si>
  <si>
    <t>Compliance with relevant standards, codes, regulations and laws is a system used to identify, develop, procure, assess, communicate and keep a file containing standards, codes, regulations, RAGAGEPs and laws affecting PROCESS SAFETY. The system includes national and international and internal and external standards, as well as local, regional and national laws.
An additional key factor is the easy availability and broad communication of compliance-related needs, with a clear identification of all associated responsibilities. It must have an administrative support allowing review, update and regular communication of new and/or reviewed regulations.</t>
  </si>
  <si>
    <t>•	Legal requirement identification and assessment procedure
•	Legal Requirement Matrix
•	Incident/Accident Reporting procedure 
•	Reporting of Suggestions and Improvement Opportunities procedure
•	Change Management procedure
•	Internal Communication procedure</t>
  </si>
  <si>
    <t xml:space="preserve">The organization is committed to ensuring compliance with all established standards and legal requirements, and there is formal evidence thereof, such as: audit/assessment results, identification and/or update of standards and legal requirements, communication of applicable regulations/standards, etc. </t>
  </si>
  <si>
    <t>There is a methodology, procedure or system that helps to properly identify, interpret, communicate, apply, monitor/assess, update and keep all legal requirements, codes, industry standards, local practices and any other document required and applicable to asset management and projects, and to the design, operation and maintenance of the processes and equipment included in the PROCESS SAFETY management system.</t>
  </si>
  <si>
    <t>The organization has reliably communicated and documented the standards and legal requirements that must be complied with by stakeholders and are fully available to everybody.</t>
  </si>
  <si>
    <t>The standards and legal requirements established by the organization are known, applied and understood by all its members.</t>
  </si>
  <si>
    <t xml:space="preserve">The organization has formally established internal accountabilities regarding compliance with legal and other applicable requirements in the Safety Policy, position profiles, management procedures for applicable standards or legal requirements and/or any other document. </t>
  </si>
  <si>
    <t xml:space="preserve">The organization has a change control and deviation management system, analyzes the results obtained from the assessed compliance with established standards and practices, and plans and applies any corresponding improvement actions. </t>
  </si>
  <si>
    <t>The organization communicates all updates and/or changes applied on the established standards, and on legal and other applicable requirements to its members and stakeholders.</t>
  </si>
  <si>
    <t>The impacts of changes on the established standards and on legal and other applicable requirements are analyzed.</t>
  </si>
  <si>
    <t>The period to perform the review and/or update of internal standards has been defined.</t>
  </si>
  <si>
    <t>There is a methodology to ensure there will be no superseding or redundant standards to be complied with, and that they will be aligned with the existing management programs in the organization.</t>
  </si>
  <si>
    <t>B. Compliance with Standards</t>
  </si>
  <si>
    <t>Element C: Process Safety Skills</t>
  </si>
  <si>
    <t>•	Staff position profiles
•	Personnel Skills Matrix
•	Training plans and programs for company and contractor’s personnel
•	Staff assessment, selection, location and development procedure
•	Preliminary studies or diagnoses focused on identifying and detecting training needs in PSM and the RACI Matrix
•	Critical Knowledge Maintenance Program</t>
  </si>
  <si>
    <t>This element combines three essential actions:
(1)	Continuous improvement of knowledge and skills
(2)	Ensuring that proper information is available to all people requiring it
(3)	Consistently applying the topics learned.
The main PROCESS SAFETY product is a proper understanding and interpretation of knowledge so that the organization can apply such knowledge to make more informed decisions and increase the likelihood of taking proper actions when the personnel face abnormal situations. 
This element seeks to ensure proper personnel skills in connection with PROCESS SAFETY to strengthen and consolidate a preventive and risk-control culture through the diagnosis and definition of gaps in workers’ skills, as well as by planning, running and measuring the effectiveness of PROJECT SAFETY training plans.</t>
  </si>
  <si>
    <t xml:space="preserve">Profiles of technical, management and social skills in PROCESS SAFETY are defined for each position. </t>
  </si>
  <si>
    <t xml:space="preserve">Within the organization, a group, department or discipline has been identified, which is mainly responsible for maintaining and improving PROCESS SAFETY skills. </t>
  </si>
  <si>
    <t>There is a documented personnel assessment, selection, location and development process that ensures the PROCESS SAFETY skills required to fill the different positions.</t>
  </si>
  <si>
    <t>The organization uses structured methods to assess the PROCESS SAFETY skills, and these methods help the organization to identify gaps and focus on training plans.</t>
  </si>
  <si>
    <t>An annual company personnel training plan is created, carried out and recorded to close all identified gaps.</t>
  </si>
  <si>
    <t>Contractors are requested to carry out and record a training plan that provides the required PROCESS SAFETY skills to their personnel.</t>
  </si>
  <si>
    <t>The organization has developed a strengthening and consolidation program for the required PROCESS SAFETY skills. Promoting activities that help the organization to create, procure, interpret, transfer and retain knowledge.</t>
  </si>
  <si>
    <t>A technology administrator has been assigned to each process type in order to monitor changes to the investigations and codes that are relevant to the processes and the PROCESS SAFETY that requires new knowledge and/or the increase of related skills.</t>
  </si>
  <si>
    <t>There is a documented process to plan personnel succession throughout the organization by means of a program aiming at maintaining the organization critical knowledge and PROCESS SAFETY skills during transitions and improving them over time.</t>
  </si>
  <si>
    <t>In addition to Technical Skills, the skill assessment methods applied by the organization cover Behavioral/Social Skills and Individual Skills.</t>
  </si>
  <si>
    <t>C. Process Safety Skills</t>
  </si>
  <si>
    <t>This element seeks to establish mechanisms to allow active worker and contractor participation in the design, development, implementation and continuous improvement of the PROCESS SAFETY management system.
Involving workforce in a two-way communication allows workers to access the information they need to perform their tasks, including a detail of their roles in the implementation of the PROCESS SAFETY Management System and, similarly, their involvement helps to strengthen a PROCESS SAFETY culture by contributing with the knowledge gained from experience.</t>
  </si>
  <si>
    <t>•	Organization policy
•	Worker Participation programs
•	Internal Communication procedure
•	Hazard Identification and Process Risk Analysis procedure
•	Reporting of Suggestions and Improvement Opportunities procedure</t>
  </si>
  <si>
    <t>The organization has a high-level document (e.g., policy) that promotes workers’ involvement in PROCESS SAFETY related topics.</t>
  </si>
  <si>
    <t>The organization promotes an active participation of workers, particularly “key” personnel with experience in/knowledge of the facilities and processes, the performance of hazard identification and process risk analysis studies, and the development, implementation and continuous improvement of operating procedures and critical documentation, as well as other PROCESS SAFETY MANAGEMENT system elements.</t>
  </si>
  <si>
    <t xml:space="preserve">A system to suggest improvements to quality, safety and operational conditions has been implemented to encourage workers to report suggestions and improvement opportunities. </t>
  </si>
  <si>
    <t>Element D: Workers’ Involvement</t>
  </si>
  <si>
    <t>Element E: Stakeholders’ Involvement</t>
  </si>
  <si>
    <t>The purpose of the element is to enable a process to identify, involve and maintain good relations with internal and external groups involved in the success of PROCESS SAFETY programs. This takes place through the establishment and execution of policies, programs and activities to provide information to the stakeholders linked to the activities in the PROCESS SAFETY Management (PSM) and Emergency Response programs in the facilities, and through the request of feedback to determine if the efforts made to share these policies, programs and activities with Stakeholders are effective to keep a positive insight and a sense of trust regarding risks, the  PROCESS SAFETY Management  program, the emergency response plan and performance in the facilities. 
The first objective of this element is to establish a dialog with the key players that might be affected by facility operations, particularly during an incident. This includes members of the community, other neighboring industries, emergency response groups (firefighters, police, civil defense, etc.), Government officials, non-governmental agencies or community service groups.</t>
  </si>
  <si>
    <t>•	Stakeholder identification matrix
•	Training plans and programs addressed to stakeholders
•	External Communication procedure
•	Commitment to Stakeholders Matrix
•	Community Relations Policy
•	Simulations Program
•	Round table procedure or other mechanisms</t>
  </si>
  <si>
    <t>The stakeholders that must receive PROCESS SAFETY communications and information and training on emergency responses have been identified.</t>
  </si>
  <si>
    <t>The scope of the PROCESS SAFETY communication and emergency preparedness and response activities has been defined to communicate the actions made by the organization to protect the environment, and the community health and safety.</t>
  </si>
  <si>
    <t>Proper PROCESS SAFETY communication/sharing, and emergency preparedness and response activities are carried out, in connection to which proper communication mechanisms have been identified, the right communication tools have been developed and a relevant communication mechanism is kept with stakeholders.</t>
  </si>
  <si>
    <t>There is a follow-up system for agreed commitments and actions. Commitments to stakeholders are met and feedback is received. Stakeholders’ concerns are shared with the organization’s Senior Management and all communication meetings are documented.</t>
  </si>
  <si>
    <t>The involved managements have developed, documented and implemented an organization policy that recognizes Responsible Care and has been communicated to employees and stakeholders, including the public, thus promoting openness and transparency.</t>
  </si>
  <si>
    <t>The organization has/participates in or supports a risk-prevention training program. External and internal emergency response groups and the public (firefighters, police, civil protection or risk management body, medical emergencies, community, etc.) receive the proper information on the hazards in the facilities and the products handled, how to behave in the event of an accident and how to control and mitigate risks, protecting the community and their own lives.</t>
  </si>
  <si>
    <t>The organization provides specific equipment, human and/or economic resources to collaborate with community emergency awareness and preparedness projects, including training, exercises and simulations involving the stakeholders (emergency response groups, other organizations, the public).</t>
  </si>
  <si>
    <t>The organization has established and maintains a system to assess stakeholders’ concerns in connection with the risks, safety, reliability and environment of the facilities.</t>
  </si>
  <si>
    <t>The organization regularly assesses the effectiveness of their stakeholder communication programs by means of surveys, door-to-door visits, regular meetings with the different groups and the general public or other methodologies. The feedback provided by stakeholders is used to change and improve the communication programs at the facilities.</t>
  </si>
  <si>
    <t xml:space="preserve">The organization is an industrial leader in PROCESS SAFETY MANAGEMENT, takes leadership roles in organizations devoted to or focused on safety (CCPS-NFPA-ARPEL-IOGP, etc.), and promotes and develops programs to share learning experiences and results with stakeholders. </t>
  </si>
  <si>
    <t>Pillar II: Risk Identification and Analysis</t>
  </si>
  <si>
    <t>Element F: Process Information and Documentation Management</t>
  </si>
  <si>
    <t>Process Information and Documentation Management is understood as the management system for technical information that is critical to the operation, its understanding, access, update and protection. Critical information means the information that may easily be recorded in documents, such as written technical documents and specifications, process design bases, process equipment design, manufacturing and installation specifications and other written documents such as Safety Data Sheet (SDS), technical specifications for the tools and equipment to be used, etc.
The main purpose of this element is to keep accurate, current, complete, understandable and authorized information to be used or accessed on demand and includes work activities to guarantee that the information remains updated, current and accurate, is stored in a way that enables recovery and may be accessed by the employees that require so to perform their process safety related tasks.</t>
  </si>
  <si>
    <t>•	Process Information and Documentation Management procedure
•	Process critical documentation (P&amp;ID's, MSDS, plans, codes, standards) maintenance procedures
•	Functions Manual
•	PSSR procedure 
•	Equipment operation manuals
•	Information Back-Up procedure</t>
  </si>
  <si>
    <t>There is a corporate policy or guideline for the process information and documentation management procedure.</t>
  </si>
  <si>
    <t>The organization has a relevant technical information system for PROCESS SAFETY and other management system elements where critical documents associated to process knowledge management are stored and/or recorded (including lessons learned and access to incident investigation reports). This system is available to and easily accessed by all workers, who fully understand how to use it (for the purpose of communicating the associated hazards and risks). The process technology information will include, at least: 
•	A simplified block diagram or flow chart
•	Process chemistry 
•	Maximum Inventories 
•	Maximum and minimum safe operating limits
•	Construction materials 
•	Piping and Instrument Diagrams - P&amp;ID's
•	Electrical Classification 
•	Pressure-Relieving systems 
•	Cause-effect diagrams
•	Descriptive memories, operation/maintenance manuals, operation, control and/or safety philosophies or narratives.
•	SCE information
•	The design codes and standards used</t>
  </si>
  <si>
    <t>There is a structure of persons in charge of managing and updating the document management system, who have the resources required.</t>
  </si>
  <si>
    <t>The organization has a formal documentation process, and facility delivery requirements are defined to guarantee the minimum information to be effectively delivered to the operations, maintenance and other critical workers, as part of the start-up - PSSR (and commissioning) of new facilities or during changes to existing facilities, including design bases and criteria, inspection plans and maintenance, training, procedures, etc.</t>
  </si>
  <si>
    <t>A manual has been created and is regularly updated to include the facilities’ minimum technology information and critical documentation required for operation and maintenance of the assets documented in the process history, as well as the critical knowledge to maintain PROCESS SAFETY skills.</t>
  </si>
  <si>
    <t>There is a document control system for information classification and categorization purposes and the purpose of establishing the criticality and frequency of technical document updates.</t>
  </si>
  <si>
    <t>The regular review and update process for critical information (operational procedures, safe work practices, etc.) promotes the active involvement of key process personnel to preserve the experience in the practical application of process knowledge.</t>
  </si>
  <si>
    <t>There are mechanisms to prevent unauthorized file changes and maintain traceability of accesses and changes.</t>
  </si>
  <si>
    <t>There are mechanisms against loss of information (back-up).</t>
  </si>
  <si>
    <t>Critical information is regularly reviewed and updated at the frequency defined by the organization in an information system, to validate its execution, preserve its history and traceability, and ensure that all the persons work with updated document versions.</t>
  </si>
  <si>
    <t>Element G: Hazard Identification and Risk Analysis</t>
  </si>
  <si>
    <t>The “Hazard Identification and Risk Analysis” (HIRA) element focuses on the analytical process to identify hazards and assess process risks throughout their life cycle to ensure that risks to employees, the public or the environment are systematically controlled within the organization risk tolerance. It attempts to answer the following questions: What can go wrong? What will be the impacts? How likely is it to happen? This element is one of the cornerstones of the PROCESS SAFETY MANAGEMENT, since it provides critical information to all the elements in the management scope.</t>
  </si>
  <si>
    <t>•	Process Information and Documentation 
•	Hazard Identification and Risk Analysis procedure
•	Risk tolerance and/or acceptability criteria matrix allowing the setting of risk types and their hierarchies according to their importance.
•	Hazard Identification and Risk Analysis Matrix
•	Safe Work Practices procedure
•	Reporting of Incidents/Accidents and Improvement Opportunities procedure
•	Incident/accident statistics
•	Testing, Inspection and Maintenance (TIM) Management procedure 
•	Risk report for external audiences and stakeholders.
•	Hazard and Risk and/or similar Studies</t>
  </si>
  <si>
    <t>The organization has systematized risk management guidelines/procedures. It maintains uniform practices, well-established technical guides, risk assessment and acceptability criteria.</t>
  </si>
  <si>
    <t>The risk assessment, valuation and acceptability criteria are standardized, accepted by the entire organization and duly documented, updated and communicated.  It considers impacts to the personnel, population, environment, financial assets and liabilities or other categories of interest to the company.</t>
  </si>
  <si>
    <t>The analysis tools and techniques are defined, are fit for the facility complexity, impact and type, and are added to the best risk management practices. Hazards, risk scenarios and their potential causes and consequences are clearly identified (considering their potential impacts on stakeholders), and so are the critical prevention and mitigation barriers and their efficiency. Moreover, the analysis includes the human, organizational and technology factors.  A broad spectrum of external threats is considered, such as natural phenomena, third-party actions (whether industrial or not), cybersecurity, etc.</t>
  </si>
  <si>
    <t>Facility conditions and organizational aspects are considered in the risk analysis during the assessment of the effectiveness of safety critical barriers/elements - SCEs (facility integrity, years of operation, maintenance performance, organizational structure for integrity and maintenance management, etc.).</t>
  </si>
  <si>
    <t>Incident statistics for the unit/facility and other related indicators are one process risk analysis variable.</t>
  </si>
  <si>
    <t>The organization Management regularly receives operation risk reports and supports the resolution of recommendations to manage them. There is a report to the Senior Management for intolerable risk levels. Reports are standardized and formats are controlled.</t>
  </si>
  <si>
    <t>The processes’ risk identification and assessment process includes competent, interdisciplinary personnel with proven experience in the operation and process.  The organization consisting of more than one facility has a Process Risk Analysis Expert Network, responsible for the development of internal regulations on this matter and for the technical support to the creation or update of process risk analyses or third-party supervisions during these tasks.</t>
  </si>
  <si>
    <t>The required times and resources are assigned to the review processes, including risk analysis studies (e.g., HAZOP, HAZID, QRA, etc.) involving different specialties.</t>
  </si>
  <si>
    <t>Internal or third-party leaders of risk analyses and studies are previously evaluated to guarantee their technical skills for risk analysis creation or update by means of any kind of homologation/approval system. The independence in the risk analysis creation or provision must be ensured, regardless of the facility or project complexity.</t>
  </si>
  <si>
    <t>The risk management cycle (identification, assessment, management) is fully implemented at the unit/facility with reviews/revalidations with a frequency to be defined and regular controls, in order to identify changes to the risk levels.</t>
  </si>
  <si>
    <t>A system has been established to quickly deal with the team’s findings and recommendations.  There are well defined heads for improvement actions, and follow up to their implementation is performed, with the required resources assigned according to their impact on risk reduction.</t>
  </si>
  <si>
    <t>All phases of the asset/facility life cycle and engineering stages (Conceptualization, Project, Construction, Start-up, Operation, Stops, Abandonment and/or Decommissioning) are systematically analyzed (risks are properly identified and prioritized) and considered in the risk management with adequate tools and processes, establishing the studies, techniques, methodologies (including inherently safe design criteria) and detail level required to identify hazards and risk assessment, such as MAHID, HAZID, HAZOP, LOPA, QRA, WHAT IF, FMEA, etc.</t>
  </si>
  <si>
    <t xml:space="preserve">The areas or organizations (operation, technical, maintenance, integrity, etc.) use risk studies for decision-making purposes (including operation, testing, inspection, maintenance, construction, design, new projects and/or investment activities). The organization uses risk studies to determine PIM (Testing, Inspections and Maintenance) activities, considering risk reduction, performance, compliance and sustainability aspects (e.g., RBI, FMEA, RCM, etc.) and the incorporation of other applicable tools, methodologies and/or systems. These risk studies are a dynamic and updated document with concise, practical and available consultation information to develop controls on other elements in the PROCESS SAFETY management system. </t>
  </si>
  <si>
    <t>The barriers or protection layers (SCEs) are known and properly managed to ensure their availability and reliability, are integrated to the site asset integrity program and consider Testing, Inspection and Maintenance (TIM) management, risk reduction, performance, compliance and sustainability.</t>
  </si>
  <si>
    <t>Critical operations or tasks are analyzed for hazards during their development, and there is a task prioritization process based on the criteria duly established in risk analyses.</t>
  </si>
  <si>
    <t xml:space="preserve">Reviews by third parties, such as partners, regulatory entities, insurance companies, Non-Profit Organizations, etc., are systematically considered for the purpose of adding improvements in connection with the control of major events. </t>
  </si>
  <si>
    <t>There are adequate risk reports for external audiences and stakeholders.</t>
  </si>
  <si>
    <t>Pillar III: Risk Management</t>
  </si>
  <si>
    <t>Element H: Operation Procedures</t>
  </si>
  <si>
    <t xml:space="preserve">The operation procedures are written instructions (printed and electronically stored documents) containing approved methods to operate the processes included in the PROCESS SAFETY program. These methods include the steps needed to perform the required operations, as well as the necessary supplementary information to perform the operations safely. Well-written operating procedures describe the process, risks, tools, personal protection equipment and controls in sufficient detail to allow operators to understand the hazards, verify that controls are enforced and confirm that the process works as expected. Additionally, procedures may describe abnormal conditions and the operations that occur under these conditions, including the emergency shutdown and when/how to use it.
Procedures guarantee risk control and the execution (in an efficient and safe manner for workers, facilities and the environment) of all the activities required in each process phase, including both standard and startup, stop and emergency operations. </t>
  </si>
  <si>
    <t>•	List of operational procedures
•	List of Safe Work Practices procedures
•	Personnel training and/or awareness procedure
•	Incident/accident investigation procedure
•	SCE (safety critical equipment/elements) management and use procedure
•	Structure of operational procedures</t>
  </si>
  <si>
    <t>The organization has duly documented operational procedures or management standards for all routine and temporary operations in the following situations:
•	Pre-startup
•	Temporary shutdowns
•	Emergency shutdowns
•	Total blackout
•	Total loss of critical instrumentation system
•	Plant shutdown
•	Plant turnarounds (with or without changes)
•	Long shutdowns (with or without changes), for example, due to commercial reasons.
•	Startups
•	Process and operating emergency situations (including those caused by loss of auxiliary services –utilities.</t>
  </si>
  <si>
    <t>There is a standard methodology for the creation of operational procedures.</t>
  </si>
  <si>
    <t>Operating procedures consider the necessary steps to correct or prevent operating deviations.</t>
  </si>
  <si>
    <t>Operating procedures cover the safety actions required to perform tasks safely: Blocking and Labeling, Access to Confined Spaces, Work at Height, etc</t>
  </si>
  <si>
    <t>Operational procedures are available and may be easily accessed by the personnel involved according to their roles and responsibilities.</t>
  </si>
  <si>
    <t>A supervised personnel assessment program is enforced and followed to check full understanding of the procedures, including field assessments of their compliance.</t>
  </si>
  <si>
    <t>Any deviation from an operational procedure is investigated as an incident with potential impact on safety.</t>
  </si>
  <si>
    <t>Any deviation from an operational procedure will result in applied corrective actions and disclosed lessons learned.</t>
  </si>
  <si>
    <t>The organization has implemented special procedures for activities that might affect the facility’s PROCESS SAFETY, including the proper way to carry out SCE (safety critical equipment/elements) management.</t>
  </si>
  <si>
    <t>Operating procedures include a cover or approval page showing the procedure date, author and approver for use.</t>
  </si>
  <si>
    <t>Operating procedures are accurate and depict the current status of the processes.</t>
  </si>
  <si>
    <t>This element covers the need to have a process to minimize the risks associated to all the tasks performed during the exploration, construction, operation, maintenance and abandonment activities, and the handling of materials or substances that might affect safety, the environment and asset integrity.
Safe work practices are written procedures for non-routine activities in process areas, covering a work control system carried out by means of work permits, isolation tasks, equipment de-energization, access to confined spaces, opening of process lines and equipment, load lifting activities, drilling, hot works, etc.
Due to its nature, non-routine work involves the possibility of unknown risks that have sometimes led to a catastrophic incident. Non-routine operations are operations not covered by an approved procedure, such as operation, maintenance and emergency. The enforcement of safe work practices helps minimize the potential of unknown hazards and provides adequate actions to ensure their control.</t>
  </si>
  <si>
    <t>Element I: Safe Work Practices</t>
  </si>
  <si>
    <t>•	Safe Work Practices procedure
•	Work Permit Procedures
•	List of Safe Work Practices procedures
•	Training plans and programs for company and contractor’s personnel</t>
  </si>
  <si>
    <t xml:space="preserve">There is a work control system based on work permits that allows safe execution of all “non-routine” activities carried out in process areas, which consists of: identifying hazards, establishing the required preventive and control actions and checking the training of the workers that will perform the task. </t>
  </si>
  <si>
    <t>The work control system uses proper forms to authorize the work permit. Their processing and distribution for the purpose of informing all potentially involved parties is adequate, including a work-in-progress permit record system.</t>
  </si>
  <si>
    <t>All work permits include the authorization date, time and term, as well as the individuals responsible for such authorization and in charge of performing the task, plus a closure record, the authorized activity and the preventive safety and control, hygiene and environmental protection actions taken before the task was started. That is to say, all the information that is relevant for proper tracing of the work execution.</t>
  </si>
  <si>
    <t>The work control system has a recording and filing system for closed work permits for a period of at least 5 years.</t>
  </si>
  <si>
    <t>The work control system has an updated safe work practices procedure to measure the risk of exposure to hazardous atmospheres.</t>
  </si>
  <si>
    <t>The work control system has an updated safe work practices procedure for the following activities: 
•	Isolation, blocking and de-energization 
•	Annulment or disablement of critical safety devices 
•	Access to confined spaces 
•	Opening of process equipment or pipes 
•	Hot works 
•	Drilling or ditch works 
•	Works at height 
•	Load lifting and prohibition of activities under suspended loads</t>
  </si>
  <si>
    <t>Subcontractor companies’ workers are tested to ensure proper training on safe work practices, including contractors in the training plan.</t>
  </si>
  <si>
    <t xml:space="preserve">Subcontractor companies are checked to ensure they have proper procedures on safe work practices for the activities to be performed. Otherwise, the critical procedures of the company receiving the provision shall apply. </t>
  </si>
  <si>
    <t>The individuals responsible for authorizing work permits and/or the execution of safe work practices have been duly trained and enabled for such roles.</t>
  </si>
  <si>
    <t>The organization has personnel whose responsibilities include inspection or audit of the activities performed in the process area to detect deviations from work permits or safe work practices, with sufficient resources and the authority to halt the activity when deemed necessary.</t>
  </si>
  <si>
    <t>Access to work locations is restricted and controlled so that nobody may access them without the corresponding authorization.</t>
  </si>
  <si>
    <t>Safe work practices procedures are regularly reviewed. Additionally, the procedures are timely reviewed after a PROCESS SAFETY incident.</t>
  </si>
  <si>
    <t>Shift rotation is a formal process where relevant information on the plant, unit and equipment status and work permits is exchanged between the operators that finish their shifts and those who start theirs.</t>
  </si>
  <si>
    <t>Element J: Asset Integrity and Reliability</t>
  </si>
  <si>
    <t xml:space="preserve">The Asset Integrity and Reliability element involves the systematic implementation of the activities required to guarantee that the equipment is fit for its intended use throughout its useful life. In particular, work activities related to this element focus on:
(1)	preventing loss of integrity and the consequent catastrophic release of a hazardous material or a sudden release of energy
(2)	ensuring high availability (and reliability) of critical safety or utility systems that prevent or mitigate the effects of this type of events (CCPS, 2007c).
This element of a process safety program covers the entire life cycle of the facility equipment, from preliminary design to decommissioning, and involves a wide variety of activities and responsibilities in the facilities. </t>
  </si>
  <si>
    <t>•	Facility and asset integrity management program
•	Tender and/or Procurement procedure
•	Facility Maintenance Plans
•	Compliance with plans/records or indicator monitoring program
•	Operating Personnel Function Manual
•	Barrier, SCE and/or Safety Instrumented Function (SIF) Testing result record
•	Equipment Storage Management and preservation procedure
•	Permanent and/or temporary repairs or changes to facility assets procedure
•	Failure and loss of integrity record
•	Inspection and testing record</t>
  </si>
  <si>
    <t>The organization has an asset integrity management program that is formally established and aligned with the business vision and goals, strategic plan and applicable procedures and standards.</t>
  </si>
  <si>
    <t>The organization’s asset integrity program establishes safe operation limits consistently and according to the limits defined by the process technology, as well as inspection plans and how to manage risks in process-associated equipment.</t>
  </si>
  <si>
    <t>The organization’s asset integrity program documents and establishes the proper integration and relationship with other management systems in the organization.</t>
  </si>
  <si>
    <t>LEADERSHIP AND RESPONSIBILITY</t>
  </si>
  <si>
    <t>The organization’s asset integrity program has been deployed, accepted and communicated by the Senior Management, and their goals have been understood by operational levels.</t>
  </si>
  <si>
    <t>The site operation personnel has a defined role in the equipment inspection/control.</t>
  </si>
  <si>
    <t>RESOURCES</t>
  </si>
  <si>
    <t>There is an information system available onsite to ensure the work management cycle in maintenance activities (inspection, maintenance and change management procedures and activities) and record the information resulting from inspections, testing and monitoring of asset conditions and change management. It is used to optimize asset management (ERP/EAM/CMMS); the information contained adds to the quality of the processing and effective data analysis and is disclosed to all interested areas.</t>
  </si>
  <si>
    <t xml:space="preserve">There is a digital comprehensive information consultation system that consolidates online information and supports decision-making processes for asset health (CMMS, IDMS, SCADA, PLCs, etc.). </t>
  </si>
  <si>
    <t xml:space="preserve">The organization has certified inspectors, specialists or technical referents (Persons with high technical skills - internal or third-party SMEs) to investigate faults/defects, innovation initiatives and technologies to improve processes in the asset integrity management program.  </t>
  </si>
  <si>
    <t>There is a space/area and resources devoted to technology research and development to assist in meeting the integrity plan goals.</t>
  </si>
  <si>
    <t>SAFETY CRITICAL ELEMENTS (SCE) MANAGEMENT</t>
  </si>
  <si>
    <t>There is an onsite systemic process to identify delays in the performance of ITM activities for SCEs. There is a record and an approval chain involving managerial levels.</t>
  </si>
  <si>
    <t xml:space="preserve">The organization has a system to manage SCE testing results by comparing response times, functionality, reliability and other parameters, ensuring that safety is not affected by reviews, repairs and tests.  </t>
  </si>
  <si>
    <t>ASSET INTEGRITY</t>
  </si>
  <si>
    <t>There are safeguarding procedures for the supply chain phases, particularly during storage.</t>
  </si>
  <si>
    <t>The site has procedures to identify critical activities (which normally require a work permit). This process includes the definition of the outsourcing of these activities.</t>
  </si>
  <si>
    <t>The procedures applied to permanent and/or temporary inspections, testing, preventive maintenance, repairs and/or changes and to inspection, testing and preventive maintenance on the facility assets are written and compliant with the guidelines established in the RAGAGEPs.</t>
  </si>
  <si>
    <t>There is an inspection tour process in the facility that identifies deviations from base conditions in connection with facility integrity. There is a process / system to ensure documentation of findings and activities performed.</t>
  </si>
  <si>
    <t>The facility applies predictive practices using certified precision technology for the diagnosis of assets’ conditions (vibrations, thermography, oil analysis, X-rays, NDTs, simulations, etc.).</t>
  </si>
  <si>
    <t>CONTINUOUS IMPROVEMENT</t>
  </si>
  <si>
    <t xml:space="preserve">There is a systematic Reliability Engineering process to identify and analyze the trends and behaviors of the condition, failures or potential issues associated with the operational process, including a formal process to collect fault and/or deviation information, and to mitigate or eliminate associated defects and/or asset performance with evidence of their results. </t>
  </si>
  <si>
    <t>There is a formal process or system in the organization to document the information related to faults or loss of integrity. The process is aligned with the RAGAGEPs and allows the capture of failure times, modes and effects.</t>
  </si>
  <si>
    <t>The organization has a formal process to analyze and investigate failures using a structured methodology. The organization performs the follow up of resulting actions and validates the effectiveness of the proposed measures.</t>
  </si>
  <si>
    <t>Mean time elapsed between failures and reliability modeling, among other factors and/or parameters, are used to identify improvement and optimization opportunities for the preventive maintenance activities conducted on assets.</t>
  </si>
  <si>
    <t xml:space="preserve">This element refers to the controls implemented in the organization to ensure that the contracted services and workers perform their tasks safely and without increasing the risk level in the facilities, in compliance with process and personal safety goals.
Poorly managed contractors may significantly increase the risk associated with process maintenance and operations, so special attention must be paid to contractors working in a specific facility.
From the process safety perspective, an effective contractor management involves responsibilities of both the company owning the facilities and the contractor. </t>
  </si>
  <si>
    <t>•	Contractor QHSSE management manual/procedure
•	Tender and/or Procurement procedure
•	Contractor personnel inspection program
•	List of critical contractors and record of activities and/or indicators
•	Contractor Performance Assessment procedure
•	Contractor Personnel Induction and Training procedure</t>
  </si>
  <si>
    <t>The contractor management program covers PROCESS SAFETY aspects for all the tasks to be performed (maintenance, projects, plant shutdowns, etc.) in the areas covered by the PROCESS SAFETY management system.</t>
  </si>
  <si>
    <t>The organization conducts a project/service risk analysis to ensure a correct description of the minimum PROCESS SAFETY requirements to be included in the tender technical specifications.</t>
  </si>
  <si>
    <t>There is an established process to select the companies invited to participate in the tender process (suppliers/contractors) and a previous assessment of the offers and their HSE and PROCESS SAFETY capabilities is considered.</t>
  </si>
  <si>
    <t>The specifications include an annex with the minimum PROCESS SAFETY requirements specific to each project/service. The rating of offers includes the assessment of the HSE / PROCESS SAFETY plans submitted by offerors, and contractor plans adjust to the organization and are specific to the location/project/service.</t>
  </si>
  <si>
    <t>Documents are created to ensure alignment between the organization and contractor’s PROCESS SAFETY standards and to assess the quality of the contracted services.</t>
  </si>
  <si>
    <t>Inspections are conducted to ensure compliance with all agreed PROCESS SAFETY aspects before and during project/service execution.</t>
  </si>
  <si>
    <t>Final performance assessments of PROCESS SAFETY aspects are conducted for all contractors.</t>
  </si>
  <si>
    <t>There is evidence of a systemic result assessment process and management of findings in connection with the contracted activities in all elements of the PROCESS SAFETY SYSTEM.  The results of performance assessments provide feedback to the organization’s supplier/contractor database.</t>
  </si>
  <si>
    <t>The organization has defined how to act in the event of a PROCESS SAFETY deviation by the contractor and clearly and efficiently communicates to its contractor the aspects of its PROCESS SAFETY MANAGEMENT to be improved.</t>
  </si>
  <si>
    <t xml:space="preserve">The organization conducts safety inductions addressed to all contractors prior to their access to the facilities or the start of works, including potential risks known as fire, explosions or toxic releases related to the contractor’s work and process, the emergency preparedness and response plan and self-protection actions. </t>
  </si>
  <si>
    <t>D. Workers’ Involvement</t>
  </si>
  <si>
    <t>E. Stakeholders’ Involvement</t>
  </si>
  <si>
    <t>F. Process Information and Documentation Management</t>
  </si>
  <si>
    <t>G. Hazard Identification and Risk Analysis</t>
  </si>
  <si>
    <t>H. Operation Procedures</t>
  </si>
  <si>
    <t>I. Safe Work Practices</t>
  </si>
  <si>
    <t>J. Asset Integrity and Reliability</t>
  </si>
  <si>
    <t>Element L: Training and Performance Assurance</t>
  </si>
  <si>
    <t>This element attempts to verify that the organization has implemented a training and performance assurance plan that covers all the aspects of PROCESS SAFETY. Moreover, it attempts to verify that the organization ensures compliance with, follow up and measuring of the training and performance assurance plan.
A high level of human performance is a critical aspect of any PROCESS SAFETY program. Without a proper training and performance assurance program, a facility cannot be sure that tasks will be consistently performed pursuant to approved procedures and practices.</t>
  </si>
  <si>
    <t>•	Training and/or Coaching procedure
•	Initial and regular training plans and programs for company and contractor’s personnel
•	Personnel performance assessment procedure
•	Functions Manual
•	Preliminary studies or diagnoses focused on identifying and detecting training needs in PSM 
•	Training records</t>
  </si>
  <si>
    <t>The Organization’s PROCESS SAFETY management program requires an initial and regular documented training plan to ensure that all the affected personnel is trained in the operational procedures to ensure safe work (safe work practices) and considers PROCESS SAFETY and environmental provisions according to their work responsibilities.</t>
  </si>
  <si>
    <t>L. Training and Performance Assurance</t>
  </si>
  <si>
    <t>The resources required to carry out the training plan have been defined</t>
  </si>
  <si>
    <t>Follow up of the training plan progress and execution is regularly conducted.</t>
  </si>
  <si>
    <t>Training programs are regularly assessed to check that trained employees understand and implement the necessary capabilities, knowledge and routines.</t>
  </si>
  <si>
    <t>Key positions that, due to their function and responsibility, require specific PROCESS SAFETY trainings (process risk analysis, emergency brigades, operating procedures, etc.) are covered.</t>
  </si>
  <si>
    <t>The PROCESS SAFETY training plan is based on the position profile and skills.</t>
  </si>
  <si>
    <t>The topics included in the PROCESS SAFETY training plan cover the main operation risks and particularly focus on major risks.</t>
  </si>
  <si>
    <t>The personnel assigned to giving the trainings have the necessary skills and quality assessments of the training activity are carried out after their execution.</t>
  </si>
  <si>
    <t>Training records document every training activity. They contain, at least, the following information: date, attendants, instructors, topics, exam results and certificate.</t>
  </si>
  <si>
    <t xml:space="preserve">There is a methodology that allows the assessment of how the concepts explained have been understood at the end of the training, such as learning exercises. </t>
  </si>
  <si>
    <t>Elemento M: Management of Change</t>
  </si>
  <si>
    <t>This element seeks to prevent or mitigate potential risks resulting from changes in operations. Companies shall implement procedures to manage changes in operations, both physical and technological, as well as organizational, in order to keep risk levels under control. Organizational changes have an impact on the PROCESS SAFETY cultural and competence aspects.
Changes must be controlled to ensure that safety or health risks are not inadvertently introduced, and to ensure that the documentation and systems required by other PROCESS SAFETY MANAGEMENT program elements are appropriately updated.
This is achieved through clear and precise procedures that allow appropriate identification of changes, their assessment in terms of impact, their analysis, and proper approval and implementation according to their nature.
The latter includes training, validations, verifications and updating of all processes and documentation affected by the change.</t>
  </si>
  <si>
    <t>•	Management of Change (MOC) Procedure
•	MOC Procedure Matrix or Flowchart 
•	MOC Executed Records</t>
  </si>
  <si>
    <t>The organization has a written Management of Change (MOC) procedure that considers reviews, approvals, communication and prevention and control measures according to the change.</t>
  </si>
  <si>
    <t>Approvals are clearly established at an appropriate level and include technical reviews by specialists according to the nature of the change.</t>
  </si>
  <si>
    <t>There is a specific definition of what is NOT covered by the MOC procedure (RIK - Replacement in Kind, major projects, alternative processes, etc.).</t>
  </si>
  <si>
    <t>The MOC procedure addresses at least the following changes:
•	Permanent changes 
•	Temporary changes, including the duration of the change
•	Emergency changes 
•	Personnel changes that may affect PROCESS SAFETY
•	Physical changes in the facility, in process chemical products, in process conditions that exceed design conditions or are outside safe operating limits, in operating or maintenance procedures, in process control sets and safety system sets, in safety system testing frequencies or procedures, in emergency plans or in brigade formation. 
•	Changes in technological and computer systems or technology of any kind, in logistical operations. 
•	Organizational changes, such as number of personnel required to operate, changes in critical positions, temporary replacements, shift extensions, changes in roles and responsibilities, in the location or habitation of buildings, particularly in the environment of hazardous facilities, in the planning: deferrals or changes in the scope of plant shutdowns or maintenance activities, in the environment, in critical stocks and in projects.</t>
  </si>
  <si>
    <t>The MOC has an explicit definition of “temporary change” and “emergency change”. There is a specific treatment for temporary and emergency changes that considers approvals, communication and prevention and control measures according to the change (e.g., inhibition control procedure).</t>
  </si>
  <si>
    <t>The terms of validity of temporary changes are defined, after which their reclassification and management as a permanent change or return to the initial situation is decided.</t>
  </si>
  <si>
    <t>The MOC specifically requires defining the technical bases for the change (reason, resources required, technical details, etc.), setting a defined period for the implementation of the change and determining the need to carry out a safety review prior to the implementation, in order to allow a proper assessment of the change request.</t>
  </si>
  <si>
    <t>The MOC specifically requires an analysis of the impact of change on the safety of people, the environment and assets (including analysis of the interaction of such change with other concomitant changes and with all other associated operations), through a risk analysis, fully articulated with the organization’s change management process, during its implementation and once implemented, that allows foreseeing changes in the risk level or identifying new hazards, in order to take appropriate prevention, control and mitigation measures.</t>
  </si>
  <si>
    <t>The organization’s change management process includes updating documentation, completing monitoring elements and disseminating them to all those involved in the process. The MOC specifically requires updating:
•	All affected operating procedures
•	All maintenance schedules and inspection dates
•	All technical documentation affected by the change (drawings, P&amp;IDs, ESD Logic Diagrams, SDSs, procedures, etc.)
•	Emergency plans
•	Risk analysis of existing processes</t>
  </si>
  <si>
    <t>The MOC specifically requires that all affected employees and contractors be communicated and trained on the change prior to the implementation of such change.</t>
  </si>
  <si>
    <t>A process is in place to ensure that follow-up items are completed (e.g., updates to drawings and technical documentation, changes to procedures, updates to emergency plans, etc.).</t>
  </si>
  <si>
    <t>The MOC specifically requires checking, once implemented, that the change meets expectations and is within planned limits in preparation for the Pre-Startup Safety Review - PSSR.</t>
  </si>
  <si>
    <t>M. Management of Change</t>
  </si>
  <si>
    <t>Element N: Operation Readiness</t>
  </si>
  <si>
    <t>N. Operation Readiness</t>
  </si>
  <si>
    <t>The Operation Readiness element focuses primarily on ensuring the safe start-up of processes throughout the life of a facility. This is accomplished by performing pre-startup readiness reviews for the following:
•	New processes
•	Existing processes that have been shut down for modifications
•	Existing processes that have been administratively shut down for other reasons, ranging from minor, short-term shutdowns for maintenance to extended shutdowns for maintenance changes or due to lack of product demand or availability of raw materials.
The Operation Readiness process of a unit is related to the commissioning process, which ensures that the required checks and tests are carried out to demonstrate that the technical integrity of the design has been preserved after completion of a project (either a new facility or modification of an existing facility) or when major maintenance work is performed, prior to commissioning or start-up, in order to ensure a safe start-up.
Additionally, during the commissioning process, specific Pre-Start-Up Safety Review (PSSR) meetings shall be conducted to verify critical aspects of the facilities, procedures and personnel training prior to commissioning the unit.
Operational readiness reviews for larger projects are generally initiated months prior to the planned commissioning, while the operational readiness review for a smaller project may take only several hours to perform.</t>
  </si>
  <si>
    <t>•	Operational readiness procedure.
•	Facility start-up procedure (after shutdowns and operational emergencies)
•	Facility start-up audits
•	PHA Recommendation Management 
•	Commissioning Plans</t>
  </si>
  <si>
    <t>There is a Pre-Start-Up Safety Review (PSSR) procedure or management system standard that applies to all the organization’s operations and during commissioning in the following situations: 
•	New processes
•	Existing processes that have been shut down for modifications
•	Temporary shutdowns 
•	Maintenance shutdowns (with or without modifications).
•	Extended shutdowns (with or without modifications), e.g., for commercial reasons.
•	Existing processes that have been administratively shut down for other reasons (due to lack of product demand or availability of raw materials).</t>
  </si>
  <si>
    <t>The organization’s documentation (standard, procedures or commissioning plan) requires or includes the execution of commissioning processes and pre-start-up safety review (PSSR) activity of a project or after maintenance.</t>
  </si>
  <si>
    <t>The standard, procedures or commissioning plan considers planning strategies for all activities to be executed, including:
•	A specific plan and a commissioning matrix with minimum testing requirements by specialty.
•	Procedures, checklists, test sheets and/or formats defined by specialty for commissioning.
•	The description of the events sequence that must occur in the activities of: commissioning, PSSR and delivery to the operations area for delivery and safe start-up of the units or facilities.</t>
  </si>
  <si>
    <t>Requirements demand that these processes are auditable by third parties.</t>
  </si>
  <si>
    <t>The commissioning authority is independent of the engineering, construction and operations on new projects or major maintenance.</t>
  </si>
  <si>
    <t>The commissioning plan includes checkpoints during the execution of all phases, and commissioning only starts with the pre-commissioning certification.</t>
  </si>
  <si>
    <t>The organization has the necessary resources to lead and supervise the commissioning.</t>
  </si>
  <si>
    <t>The organization maintains a management system to identify, monitor and generate learning actions on pre-commissioning and commissioning gaps.</t>
  </si>
  <si>
    <t>The person responsible for executing the PSSR belongs to the operations area.</t>
  </si>
  <si>
    <t>The PSSR includes the implementation review of all risk analysis recommendations (HazOp or other methodologies).</t>
  </si>
  <si>
    <t>The procedure considers the conformation of a work team (including contractors), where roles and responsibilities are defined (including who delivers and who ensures the commissioning), the required competencies and the preparation of the commissioning plan from an early stage (during the development of project engineering or maintenance planning).</t>
  </si>
  <si>
    <t>The commissioning leader identifies and verifies the limits of the systems to be built, modified or maintained and delivered for operation.</t>
  </si>
  <si>
    <t>The PSSRs enable to verify that the construction and facilities are in accordance with the design specifications and that the minimum requirements of verifications and tests, consistent with the corresponding quality assurance/quality control (QA/QC) plan, are met.</t>
  </si>
  <si>
    <t>The PSSR team verifies the pre-commissioning procedures are integrated into the work team from an early stage (during the last stage of construction) and intervenes during the execution of the pre-commissioning activities in the field, reviewing (among other factors) the status of the PSSR check items and defining the action plan to advance on the incomplete items.</t>
  </si>
  <si>
    <t>The procedure defines the requirements for facility transfers from the pre-commissioning team to the commissioning team and from the commissioning team to the operations team.</t>
  </si>
  <si>
    <t>Element O: Operational Discipline</t>
  </si>
  <si>
    <t>O. Operational Discipline</t>
  </si>
  <si>
    <t>This element focuses primarily on ensuring proper operational discipline in all areas and at all levels of the organization (organizational, operational and individual discipline) to ensure safe and reliable operations (operational excellence). This is achieved by establishing and executing operational and management systems to ensure consistent performance of critical tasks. It includes the following basic elements:
•	Control of operations activities
•	Controlling the status of systems and equipment
•	Developing required skills/behaviors
•	Organizational performance monitoring
Requires an organizational commitment to safe, reliable and consistent operations, as well as a culture that advocates these values. Operations behavior applies to all working activities, not just those in the operations department (CCPS, 2007c).</t>
  </si>
  <si>
    <t xml:space="preserve">•	Operational Discipline Procedure
•	Safe work practices procedure
•	Operational Discipline Goals </t>
  </si>
  <si>
    <t>Discipline and Operational Excellence are an explicit part of the organization’s vision/policy/strategy and this is recorded in written documents.</t>
  </si>
  <si>
    <t>There is an area at the corporate level that defines the guidelines for implementing or managing the Operational Discipline.</t>
  </si>
  <si>
    <t>Locally, there are subsidiaries or sites which are responsible for the application, monitoring, control, assessment, and improvement of Operational Discipline.</t>
  </si>
  <si>
    <t>A management system is in place and implemented to control operational activities. This system includes at least: 
•	Written operating procedures in place that reflect current operational practice. 
•	Monitoring and enforcement of safe operating limits and boundary conditions for operations. 
•	Safe work practices 
•	Qualification of workers 
•	Allocation of sufficient resources 
•	Formal communications among workers, process units, shifts and working groups 
•	Access to and occupancy of facilities</t>
  </si>
  <si>
    <t>A management system is in place to monitor the status of systems and equipment: 
•	Equipment access and ownership/access protocols are formalized. 
•	Equipment status is monitored. 
•	Proper cleaning is maintained. 
•	Labeling is maintained. 
•	Lighting is maintained. 
•	Instruments and tools are maintained</t>
  </si>
  <si>
    <t>A management system is in place to monitor the organization’s performance: 
•	Accountability is maintained. 
•	Continuous improvement is emphasized. 
•	Fitness for duty is maintained. 
•	Field inspections are conducted. 
•	Deviations are immediately corrected.</t>
  </si>
  <si>
    <t>The organization’s policy includes in its training and communication plans the systematic and strict dissemination and application of the Operational Discipline to its own workers and contractors.</t>
  </si>
  <si>
    <t>The organization incorporates industry-recognized benchmark practices in relation to Operational Discipline.</t>
  </si>
  <si>
    <t>The organization identifies, monitors and takes action on gaps in compliance with Operational Discipline.</t>
  </si>
  <si>
    <t>Goals are defined for the worker in relation to Operational Discipline and compliance is periodically reviewed against these goals.</t>
  </si>
  <si>
    <t>Element P: Emergency Management</t>
  </si>
  <si>
    <t>The emergency management element encompasses a broad range of planning and response activities aimed at mitigation or control measures for process disturbances, fires, explosions, spills, chemical releases, and other unforeseen and sudden events that may result in damage or loss. Each facility shall have a plan for the management of foreseeable emergencies, based on knowledge of the hazards of the process facilities, risk analysis studies and other sources, the risk type and scenario of internal and external events that may occur at the facility, in order to plan the appropriate and effective response to an emergency situation.
Depending on the size and nature of the facility, emergency management may range from primary emergency response planning by external personnel, with minimal response by facility personnel (except to maintain their own safety and security) to full internal emergency management with comprehensive response capabilities for fire, medical, rescue, hazardous materials, and all other types of incidents.
In any case, each facility shall have a written emergency management plan detailing the activities to be performed in the event of an emergency, based on the applicable Incident Command System (ICS) scenarios. The plan shall include means to identify, report and communicate emergency conditions to the entire community and potentially affected personnel so that they can evacuate, shelter in place, or take other appropriate actions to ensure their own safety. Accordingly, the necessary organization, human, material and financial resources, and the actions to be taken before, during and after an emergency shall be defined, in order to have control of the emergency in the shortest possible time and minimize the damage it may cause.</t>
  </si>
  <si>
    <t xml:space="preserve">•	Emergency management manual/procedure.
•	Facility emergency/contingency response plan.
•	Reports or records of emergencies attended, reports of drills and/or exercises carried out.
•	Communication and coordination protocol in case of emergencies.
•	Brigade procedure and personnel functions in case of emergencies. </t>
  </si>
  <si>
    <t>The facilities have an Emergency Response Plan (ERP) based on an updated risk analysis, which covers all reasonably credible accident scenarios, specific to the processes and external events identified, including meteorological and geological phenomena and actions of third parties, which could affect workers, the population, the environment, the stoppage or deferral of production or the facilities themselves, and the procedures necessary to control all foreseeable emergencies.</t>
  </si>
  <si>
    <t>The facility’s ERP is coordinated with pre-existing plans (other neighboring industries, government, etc.).</t>
  </si>
  <si>
    <t>There is an emergency control center (and an alternate one) that have the necessary resources for communications, documentation, information, plans, and emergency lighting.</t>
  </si>
  <si>
    <t>The ERP includes the allocation of responsibilities for organizing the emergency response under the Incident Command System (ICS) or equivalent.</t>
  </si>
  <si>
    <t>The ERP has a protocol for establishing the line of authority and communication.</t>
  </si>
  <si>
    <t>The ERP includes the emergency procedures to be applied by personnel to perform critical control operations and defensive and offensive emergency response actions, including their roles and responsibilities.</t>
  </si>
  <si>
    <t>The ERP details the Personal Protective Equipment (PPE) to be used for emergency control and response.</t>
  </si>
  <si>
    <t>There is an alarm system to alert the company’s own personnel and contractors that an emergency has occurred and that they must take self-protection action (evacuation to designated meeting points or on-site protection) and an alarm system to alert the community in the event of an accident that could have an external impact and require protective actions (evacuation and/or on-site protection) by the community.</t>
  </si>
  <si>
    <t>The ERP includes a procedure for evacuation and determination of safe locations, escape or evacuation routes (including alternative routes) and assembly or confinement points that shall be adequately equipped for such protective action. A procedure for personnel headcount after evacuation or protection in place is included.</t>
  </si>
  <si>
    <t>The ERP includes decontamination procedures where applicable.</t>
  </si>
  <si>
    <t>There is adequate signage of fire-fighting equipment, safety elements, assembly points and escape/evacuation routes in the facility.</t>
  </si>
  <si>
    <t>The ERP includes procedures for informing the public and local emergency response agencies about accidental releases and establishes who is responsible in the organization for attending to the authorities and the media during an emergency.</t>
  </si>
  <si>
    <t>Mechanisms are in place for pre-hospital response, management of the injured or deceased as a result of the accident or emergency control and mitigation tasks.</t>
  </si>
  <si>
    <t>Personnel are assessed for physical fitness (if applicable), formally designated, and adequately trained to perform all tasks necessary for emergency response, including evacuation of personnel.</t>
  </si>
  <si>
    <t>The facility’s ERP is reviewed according to pre-established triggers such as audits, changes in the facility’s hazards or risks, assessment of drills or lessons learned after an emergency, to improve emergency response.</t>
  </si>
  <si>
    <t>The ERP includes annual training programs, drills and exercises in which workers and members of the emergency response teams or brigades receive training and instruction to effectively fulfill their functions and responsibilities in the event of an emergency.</t>
  </si>
  <si>
    <t>All visitors are informed, prior to accessing the facility, of the self-protection actions to take in the event of the ERP being activated.</t>
  </si>
  <si>
    <t>All contractor companies and their workers are informed and have at their disposal the information regarding the actions to be taken in the event of the facility’s ERP being activated.</t>
  </si>
  <si>
    <t>P. Emergency Management</t>
  </si>
  <si>
    <t>Element Q: Facility Engineering, Procurement, Construction and Handover</t>
  </si>
  <si>
    <t>Q. Facility Engineering, Procurement, Construction and Handover</t>
  </si>
  <si>
    <t>This element seeks to systematically manage the activities involved in the development of a project from the engineering stage to the handover of the facility, ensuring consistency with the organization and industry standards and in order to guarantee a safe delivery, minimizing the risks associated with the start-up and subsequent operation of the facility.
Engineering intent must be preserved during the processes of purchasing materials and equipment, contracting services, fabrication, construction, commissioning and handover of facilities through a quality control and quality assurance system.</t>
  </si>
  <si>
    <t xml:space="preserve">•	Procedure for pre-commissioning and commissioning of facilities.
•	Procedure for quality control, quality assurance and traceability of all materials used for project construction.
•	Quality plan, inspection and functional test plans for critical equipment and safety critical barriers/elements - SCEs.
•	Control plan that ensures the specification, fabrication, construction and/or installation of an asset, materials and/or equipment.
•	Bidding and/or Purchasing Procedure
•	Technical Risk Matrix </t>
  </si>
  <si>
    <t>The organization has a methodology or written procedure for project execution that ensures through review and assurance exercises, the design intent, and the quality, reliability and safety of the projects.</t>
  </si>
  <si>
    <t>The organization maintains within the management system a process to identify, monitor and generate improvement actions and lessons learned (in addition to industry experiences) that applies to new projects.</t>
  </si>
  <si>
    <t>There is a project maturity process (Front-end Loading - FEL or others) where the requirements and deliverables of conceptual, basic and detailed engineering are specified at each stage.</t>
  </si>
  <si>
    <t>The project has an Operations, Maintenance and eventually PROCESS SAFETY representative available as an integral part of the team.</t>
  </si>
  <si>
    <t>Maintenance strategies are defined for the planned facilities in order to ensure the integrity, reliability and availability of all equipment and associated systems, including safety systems, during their service life.</t>
  </si>
  <si>
    <t>Strict compliance with the specified standards for the provision of equipment and materials is verified.</t>
  </si>
  <si>
    <t>There are procedures for quality and traceability control and assurance of all materials used for project construction.</t>
  </si>
  <si>
    <t>There is a process for the reception, storage and preservation of materials and equipment received.</t>
  </si>
  <si>
    <t>Critical equipment and safety critical barriers/elements - SCEs or process protection layers have a quality plan, inspection plans and functional tests prior to installation.</t>
  </si>
  <si>
    <t>There is a defined process for documentary management of material certificates, design dossiers and equipment testing. All documents developed by the project are subject to a documentary control program.</t>
  </si>
  <si>
    <t>The organization has a quality assurance process and control plan that guarantees the specification, manufacture, construction and/or installation of an asset, materials and/or equipment in accordance with international standards (such as ASME, ASTM, API, among others), design specifications, supplier/manufacturer recommendations and the execution of tests and trials of equipment and materials.</t>
  </si>
  <si>
    <t>The owner carries out audits to verify the contractor’s implementation of the construction quality assurance plan.</t>
  </si>
  <si>
    <t>Once construction is completed, a certification plan is implemented (pre-commissioning &amp; commissioning) to include verifications, technical documentation generated by the project and functional testing of the facility.</t>
  </si>
  <si>
    <t>A technical risk matrix is in place from the beginning of the project, which is transferred to the operations area during handover.</t>
  </si>
  <si>
    <t>Element R: Incident Investigation</t>
  </si>
  <si>
    <t>Pillar IV: Assessment and Continuous Improvement</t>
  </si>
  <si>
    <t>The Incident Investigation element identifies the following four objectives for an effective system:
•	Encouraging employees to report all incidents, including near misses.
•	Ensuring that investigations identify the root causes of the incident
•	Ensuring that investigations identify recommended preventive actions that reduce the likelihood of recurrence or mitigate potential consequences.
•	Ensuring follow-up actions to effectively resolve incident investigation recommendations.
•	Companies shall investigate every incident that results, or could have resulted, in an energy release, leak or spill of hazardous materials at the workplace.
•	To this end, an incident investigation team shall be established. This team will consist of at least one person with knowledge of the process involved (including a contractor’s employee if the incident involves contractor work), and others with appropriate knowledge and experience to thoroughly investigate and analyze the incident. Companies shall establish a system for documenting, addressing and resolving the findings and recommendations of the incident investigation report in a timely manner. Such a report shall be brought to the attention of all affected personnel whose duties are relevant to the findings of the investigation, including contractor employees where applicable.
•	The use of incident investigation findings for “blame game” searches shall be avoided.</t>
  </si>
  <si>
    <t>•	Incident Investigation Procedure
•	Incident/Accident Report Procedure
•	Procedure for the Reporting of Suggestions, Opportunities for Improvement or recommendations.
•	Report of the results of incident investigations to the Top Management</t>
  </si>
  <si>
    <t>There is a written incident investigation procedure that describes the management systems aimed to address how incident investigations are to be organized, attended, managed, documented, reported and how they will be followed up.</t>
  </si>
  <si>
    <t>An early warning or alert system is in place for serious incidents.</t>
  </si>
  <si>
    <t>All incidents are reported, recorded and classified.</t>
  </si>
  <si>
    <t>All high potential incidents are investigated, analyzing causes to an appropriate depth to uncover root causes, with technical rigor throughout the process and using effective data collection methods and appropriate techniques for analysis.</t>
  </si>
  <si>
    <t>The composition of the investigative team is defined according to the incident classification. Investigation team leaders are impartial to the investigations they lead.</t>
  </si>
  <si>
    <t>The procedure requires that the investigation team has adequate experience and tools that include a member trained in incident investigation techniques and the line supervisor or someone equally familiar with the process.</t>
  </si>
  <si>
    <t>If the incident involved a failure of a piece of equipment or part of it, support from engineering or inspection personnel is required for a failure analysis to identify the conditions or practices that caused it.</t>
  </si>
  <si>
    <t>Actively involves line personnel in the investigation process.</t>
  </si>
  <si>
    <t>Site management participates in the investigation and review of incidents.</t>
  </si>
  <si>
    <t>There is a standard form for investigation of major PROCESS SAFETY events incidents (TIER 1 and TIER 2, at a minimum as per API 754 practical recommendation), that includes: date of incident, date investigation started, persons involved in the incident, type of event, description, immediate causes, assessment of potential severity and probability of occurrence, and recommendations to prevent recurrence.</t>
  </si>
  <si>
    <t>The procedure establishes the timeframes within which the recommendations of the investigations are to be implemented.</t>
  </si>
  <si>
    <t>The outcome of investigations of serious or high potential incidents is communicated to the top management.</t>
  </si>
  <si>
    <t>Responsible persons are assigned and improvement actions resulting from incidents are recorded.</t>
  </si>
  <si>
    <t>Improvement actions arising from incidents are systematically followed up, their effectiveness is verified and they are implemented within the established deadlines.</t>
  </si>
  <si>
    <t>The quality of incident investigations is assessed to ensure the required technical rigor and a clear link to their causes and recommendations.</t>
  </si>
  <si>
    <t>R. Incident Investigation</t>
  </si>
  <si>
    <t>The Management Indicators element establishes efficiency and performance indicators to monitor the effectiveness of PROCESS SAFETY MANAGEMENT (PSM) programs and their elements to monitor the near real-time effectiveness of the risk-based PROCESS SAFETY MANAGEMENT SYSTEM and its constituent elements and work activities. This element addresses what indicators shall be considered, how often data shall be collected, and what to do with the information to help ensure the performance of a company’s PROCESS SAFETY MANAGEMENT SYSTEM.
PROCESS SAFETY indicators or metrics are a critical management tool for assessing the performance of a PROCESS SAFETY SYSTEM. Tracking the number of PROCESS SAFETY incidents is a measure of performance, but just tracking incidents retrospectively will not be enough to really understand how to improve performance. Tracking retrospective (reactive - lagging) and prospective (proactive - leading) indicators of PROCESS SAFETY systems and subsystems is key to understanding the day-to-day quality of management programs execution.</t>
  </si>
  <si>
    <t>•	KPIs of the organization
•	Review of KPIs
•	Procedure for the treatment of deviations generated from the KPI measurement.</t>
  </si>
  <si>
    <t>There is a management system procedure that specifies how the PROCESS SAFETY indicators are obtained, updated, reviewed, analyzed and disseminated. Established indicators are systematically updated and monitored. Individuals responsible for the process are defined and it includes a periodic assessment of the indicators being used to confirm that they are correct.</t>
  </si>
  <si>
    <t>The organization has defined and manages the PROCESS SAFETY indicators separately from those for occupational safety, environmental quality, product quality and reliability.</t>
  </si>
  <si>
    <t>Predictive KPIs have been defined for all PROCESS SAFETY management elements (including incident investigation) and are properly recorded, analyzed and disseminated, including; the status and quality of activities required by external or internal company or facility standards/directives/regulations regarding PROCESS SAFETY, the involvement of workers in PROCESS SAFETY management and the safety culture assessment practices that allow monitoring their level of maturity and evolution over time to identify gaps to be closed.</t>
  </si>
  <si>
    <t>Retrospective KPIs for PROCESS SAFETY management have been defined and are adequately recorded, analyzed and disseminated (e.g., frequency and severity TIER 1 and 2 according to API 754 Recommended Practice).</t>
  </si>
  <si>
    <t>Performance targets have been established for each organization and job position in each applicable aspect of PROCESS SAFETY management, including integrity of operations, against which the indicators can be compared.</t>
  </si>
  <si>
    <t>The company’s middle management, senior management and top management periodically review the indicators.</t>
  </si>
  <si>
    <t>PROCESS SAFETY management indicators are used to compare performance between company units and with the industry.</t>
  </si>
  <si>
    <t>All recommendations arising from reviews of PROCESS SAFETY metrics have been resolved in a timely manner.</t>
  </si>
  <si>
    <t>All resolutions of recommendations arising from reviews of PROCESS SAFETY management indicators are documented.</t>
  </si>
  <si>
    <t>A system is in place to promptly address all findings and recommendations arising from PROCESS SAFETY indicators, including the development of a written schedule of when actions shall be taken to resolve and complete the recommendations arising from reviews of these indicators.</t>
  </si>
  <si>
    <t>All resolutions of PROCESS SAFETY management indicator recommendations (e.g., actions to be taken) have been communicated to all employees who work on the process or who may be affected by the actions or recommendations.</t>
  </si>
  <si>
    <t>Element S: Measurement and Management Indicators</t>
  </si>
  <si>
    <t>S. Measurement and Management Indicators</t>
  </si>
  <si>
    <t>Element T: Audits</t>
  </si>
  <si>
    <t>T. Audits</t>
  </si>
  <si>
    <t>The Audit element is one of the major quality control activities in a PROCESS SAFETY MANAGEMENT program and one of the major elements that provide opportunities to rely on experience.
The Audit element provides a system for scheduling, staffing, effectively conducting, and documenting periodic assessments of all elements of the PROCESS SAFETY MANAGEMENT program and managing the resolution of findings and corrective actions generated by audits.
Audits are defined as systematic, independent reviews to verify compliance to prescribed requirements using a carefully defined review process, both to ensure consistency and to enable the auditor to reach defensible conclusions.</t>
  </si>
  <si>
    <t>•	Internal and External Audit Procedure.
•	Audit Plan
•	Profiles of assigned Auditors
•	Audit reports 
•	Procedure for the treatment of deviations generated from the Audit.</t>
  </si>
  <si>
    <t>There is a written management system methodology or procedure for organizing, conducting and documenting audits and assessment of the process safety management status, including updating of relevant documentation. External audits (specialists or companies in the field) are considered in order to incorporate industry best practices and the procedure to assess the efficiency of the improvement actions implemented and to select auditors and make up the audit team to ensure the necessary competencies.</t>
  </si>
  <si>
    <t>The organization has defined an audit plan and top management is involved in the review and approval of such audit plan.</t>
  </si>
  <si>
    <t>The organization has communicated the approved audit plan or program to its members and stakeholders.</t>
  </si>
  <si>
    <t>The result of audits is documented.</t>
  </si>
  <si>
    <t>The result of audits is communicated / reported to the top management and the rest of the organization.</t>
  </si>
  <si>
    <t>There is a program for addressing non-conformities and implementing improvement actions. These programs are communicated within the organization and are documented.</t>
  </si>
  <si>
    <t>There is a procedure/methodology for selecting auditors and making up the audit team to ensure the necessary competencies. Roles and responsibilities within the audit team are defined.</t>
  </si>
  <si>
    <t>Relevant records and documents are reviewed during the audit.</t>
  </si>
  <si>
    <t>Interviews including management and non-management personnel are conducted during the audit.</t>
  </si>
  <si>
    <t>A field inspection is conducted during the audit.</t>
  </si>
  <si>
    <t>Element U: Management Review and Continuous Improvement</t>
  </si>
  <si>
    <t>U. Management Review and Continuous Improvement</t>
  </si>
  <si>
    <t>•	Management Review Procedure
•	Management Review Report</t>
  </si>
  <si>
    <t>This element consists of the periodic assessment by the top management of whether the PROCESS SAFETY MANAGEMENT SYSTEM is performing as planned and is producing the desired results.
An essential factor in any Management System to contribute to its deployment, strengthening and continuous improvement, is the involvement of senior and management levels in the review and assessment of the Management System in a periodic and structured manner.
The communication to the organization of what has been discussed and arranged in these activities shall be carried out in a broad and consistent manner. Not only shall the key indicators be reviewed, but the main achievements and threats shall be assessed in order to continue with the continuous improvement of the system.</t>
  </si>
  <si>
    <t>The organization has a procedure governing the conduct and follow-up of management reviews and continuous improvement of the PROCESS SAFETY MANAGEMENT program.</t>
  </si>
  <si>
    <t>REFERENCES / SUPPORT DOCUMENTATION</t>
  </si>
  <si>
    <t>There is a planning process and the generation of a documented program for the review of the management system, disclosed to the members of the organization.</t>
  </si>
  <si>
    <t>The review process is conducted in such a way that each element of the process safety management system is reviewed at least annually.</t>
  </si>
  <si>
    <t>Responsible persons are designated to participate in each phase of the Management System review process, including in the preparation of the material and the call. They are trained for this purpose.</t>
  </si>
  <si>
    <t>The information required to conduct the review (inputs) is obtained and presented in a summarized and understandable manner to those responsible for the review.</t>
  </si>
  <si>
    <t>Those responsible for the review, in addition to the desk work, perform periodic inspections in the field / operation, to verify compliance with the Management System elements. Compliance is documented and followed up by senior and management levels.</t>
  </si>
  <si>
    <t>The results obtained from safety management review processes are analyzed and reported.</t>
  </si>
  <si>
    <t>Actions against deviations detected during management reviews are identified, planned and implemented.</t>
  </si>
  <si>
    <t>Actions against deviations detected are identified, planned and implemented, and the necessary resources to rectify them are available.</t>
  </si>
  <si>
    <t>Top management reviews examine whether changes of various types in the company or its facilities impact the effectiveness of the PROCESS SAFETY MANAGEMENT program; the robustness of the program to accommodate such changes without compromising the functionality of the program is verified.</t>
  </si>
  <si>
    <t>Monitoring and assessment of the effectiveness of improvement actions implemented as part of the management review is performed.</t>
  </si>
  <si>
    <t>The organization communicates the results of the management review of the management system to its members and stakeholders.</t>
  </si>
  <si>
    <t>Pillar</t>
  </si>
  <si>
    <t>Element</t>
  </si>
  <si>
    <t xml:space="preserve">Elements / Items </t>
  </si>
  <si>
    <t>Average Scores - Pillars</t>
  </si>
  <si>
    <t>Total Average</t>
  </si>
  <si>
    <t>Key Items Average</t>
  </si>
  <si>
    <t>Average scores - Elements</t>
  </si>
  <si>
    <t>Element Average</t>
  </si>
  <si>
    <t>% Average - Pillars</t>
  </si>
  <si>
    <t>Average % - Elements</t>
  </si>
  <si>
    <t>Global Average</t>
  </si>
  <si>
    <t>Level list</t>
  </si>
  <si>
    <t>Pillars list</t>
  </si>
  <si>
    <t>Elements</t>
  </si>
  <si>
    <t>Critical elements</t>
  </si>
  <si>
    <t>Elements list for Charts</t>
  </si>
  <si>
    <t>I-A. Process Safety Culture</t>
  </si>
  <si>
    <t>I-B. Compliance with Standards</t>
  </si>
  <si>
    <t>I-C. Process Safety Skills</t>
  </si>
  <si>
    <t>I-D. Workers’ Involvement</t>
  </si>
  <si>
    <t>I-E. Stakeholders’ Involvement</t>
  </si>
  <si>
    <t>II-F. Process Information and Documentation Management</t>
  </si>
  <si>
    <t>II-G. Hazard Identification and Risk Analysis</t>
  </si>
  <si>
    <t>III-H. Operation Procedures</t>
  </si>
  <si>
    <t>III-I. Safe Work Practices</t>
  </si>
  <si>
    <t>III-J. Asset Integrity and Reliability</t>
  </si>
  <si>
    <t>III-K. Contractors Management</t>
  </si>
  <si>
    <t>Element K: Contractors Management</t>
  </si>
  <si>
    <t>K. Contractors Management</t>
  </si>
  <si>
    <t>III-L. Training and Performance Assurance</t>
  </si>
  <si>
    <t>III-M. Management of Change</t>
  </si>
  <si>
    <t>III-O. Operational Discipline</t>
  </si>
  <si>
    <t>III-N. Operation Readiness</t>
  </si>
  <si>
    <t>III-P. Emergency Management</t>
  </si>
  <si>
    <t>III-Q. Facility Engineering, Procurement, Construction and Handover</t>
  </si>
  <si>
    <t>IV-R. Incident Investigation</t>
  </si>
  <si>
    <t>IV-S. Measurement and Management Indicators</t>
  </si>
  <si>
    <t>IV-T. Audits</t>
  </si>
  <si>
    <t>IV-U. Management Review and Continuous Improvement</t>
  </si>
  <si>
    <t>Focused (Critical elements / all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</si>
</sst>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FF0000"/>
      <name val="Calibri"/>
      <family val="2"/>
      <scheme val="minor"/>
    </font>
    <font>
      <b/>
      <sz val="11"/>
      <color rgb="FF000000"/>
      <name val="Calibri"/>
      <family val="2"/>
      <scheme val="minor"/>
    </font>
    <font>
      <b/>
      <sz val="11"/>
      <color theme="0"/>
      <name val="Calibri"/>
      <family val="2"/>
      <scheme val="minor"/>
    </font>
    <font>
      <u/>
      <sz val="11"/>
      <color theme="10"/>
      <name val="Calibri"/>
      <family val="2"/>
      <scheme val="minor"/>
    </font>
    <font>
      <b/>
      <sz val="22"/>
      <color theme="3"/>
      <name val="Calibri"/>
      <family val="2"/>
      <scheme val="minor"/>
    </font>
    <font>
      <sz val="11"/>
      <color theme="0"/>
      <name val="Calibri"/>
      <family val="2"/>
      <scheme val="minor"/>
    </font>
    <font>
      <b/>
      <sz val="11"/>
      <name val="Calibri"/>
      <family val="2"/>
      <scheme val="minor"/>
    </font>
    <font>
      <sz val="11"/>
      <color theme="1"/>
      <name val="Calibri"/>
      <family val="2"/>
      <scheme val="minor"/>
    </font>
    <font>
      <sz val="11"/>
      <name val="Calibri"/>
      <family val="2"/>
      <scheme val="minor"/>
    </font>
    <font>
      <u/>
      <sz val="11"/>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3">
    <xf numFmtId="0" fontId="0" fillId="0" borderId="0"/>
    <xf numFmtId="0" fontId="6" fillId="0" borderId="0" applyNumberFormat="0" applyFill="0" applyBorder="0" applyAlignment="0" applyProtection="0"/>
    <xf numFmtId="9" fontId="10" fillId="0" borderId="0" applyFont="0" applyFill="0" applyBorder="0" applyAlignment="0" applyProtection="0"/>
  </cellStyleXfs>
  <cellXfs count="147">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0" fillId="0" borderId="1" xfId="0" applyBorder="1" applyAlignment="1">
      <alignment horizontal="center" vertical="center"/>
    </xf>
    <xf numFmtId="0" fontId="0" fillId="3" borderId="1" xfId="0" applyFill="1" applyBorder="1" applyAlignment="1">
      <alignment horizontal="center" vertical="center"/>
    </xf>
    <xf numFmtId="0" fontId="1" fillId="3" borderId="1" xfId="0" applyFont="1" applyFill="1" applyBorder="1" applyAlignment="1">
      <alignment horizontal="center" vertical="center"/>
    </xf>
    <xf numFmtId="0" fontId="0" fillId="0" borderId="2" xfId="0"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0" xfId="0" applyFont="1" applyAlignment="1">
      <alignment horizontal="left" vertical="center"/>
    </xf>
    <xf numFmtId="0" fontId="0" fillId="4" borderId="0" xfId="0" applyFill="1" applyAlignment="1">
      <alignment horizontal="center" vertical="center"/>
    </xf>
    <xf numFmtId="0" fontId="1" fillId="4" borderId="0" xfId="0" applyFont="1" applyFill="1" applyAlignment="1">
      <alignment horizontal="left" vertical="center"/>
    </xf>
    <xf numFmtId="0" fontId="0" fillId="0" borderId="0" xfId="0" applyAlignment="1">
      <alignment horizontal="right" vertical="center"/>
    </xf>
    <xf numFmtId="0" fontId="1" fillId="0" borderId="1" xfId="0" applyFont="1" applyBorder="1" applyAlignment="1">
      <alignment horizontal="center"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2" fillId="0" borderId="1" xfId="0" applyFont="1" applyBorder="1" applyAlignment="1">
      <alignment horizontal="left" vertical="center" wrapText="1"/>
    </xf>
    <xf numFmtId="0" fontId="0" fillId="3" borderId="1" xfId="0" applyFill="1" applyBorder="1" applyAlignment="1">
      <alignment horizontal="left" vertical="center" wrapText="1"/>
    </xf>
    <xf numFmtId="0" fontId="3" fillId="0" borderId="0" xfId="0" applyFont="1" applyAlignment="1">
      <alignment horizontal="center" vertical="center"/>
    </xf>
    <xf numFmtId="0" fontId="0" fillId="0" borderId="0" xfId="0" applyAlignment="1">
      <alignment horizontal="center" vertical="center" wrapText="1"/>
    </xf>
    <xf numFmtId="0" fontId="1" fillId="2" borderId="1" xfId="0" applyFont="1" applyFill="1" applyBorder="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left" vertical="center" wrapText="1"/>
    </xf>
    <xf numFmtId="0" fontId="0" fillId="2" borderId="1" xfId="0" applyFill="1" applyBorder="1" applyAlignment="1">
      <alignment horizontal="left" vertical="center" wrapText="1"/>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7" xfId="0" applyBorder="1" applyAlignment="1">
      <alignment horizontal="center" vertical="center"/>
    </xf>
    <xf numFmtId="0" fontId="0" fillId="0" borderId="0" xfId="0" quotePrefix="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5" borderId="1" xfId="0" applyFill="1" applyBorder="1" applyAlignment="1">
      <alignment horizontal="center" vertical="center"/>
    </xf>
    <xf numFmtId="0" fontId="1" fillId="5" borderId="1" xfId="0" applyFont="1" applyFill="1" applyBorder="1" applyAlignment="1">
      <alignment horizontal="center" vertical="center"/>
    </xf>
    <xf numFmtId="0" fontId="1" fillId="5" borderId="1" xfId="0" applyFont="1" applyFill="1" applyBorder="1" applyAlignment="1">
      <alignment horizontal="left" vertical="center"/>
    </xf>
    <xf numFmtId="0" fontId="4" fillId="5" borderId="1" xfId="0" applyFont="1" applyFill="1" applyBorder="1" applyAlignment="1">
      <alignment horizontal="left" vertical="center" wrapText="1"/>
    </xf>
    <xf numFmtId="0" fontId="0" fillId="0" borderId="11" xfId="0" applyBorder="1" applyAlignment="1">
      <alignment horizontal="center" vertical="center"/>
    </xf>
    <xf numFmtId="0" fontId="1" fillId="0" borderId="24" xfId="0" applyFont="1" applyBorder="1" applyAlignment="1">
      <alignment horizontal="center" vertical="center"/>
    </xf>
    <xf numFmtId="0" fontId="1" fillId="0" borderId="0" xfId="0" applyFont="1" applyAlignment="1">
      <alignment horizontal="left" vertical="center" wrapText="1"/>
    </xf>
    <xf numFmtId="0" fontId="1" fillId="4" borderId="21"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23" xfId="0" applyFont="1" applyFill="1" applyBorder="1" applyAlignment="1">
      <alignment horizontal="center" vertical="center"/>
    </xf>
    <xf numFmtId="0" fontId="1" fillId="0" borderId="0" xfId="0" applyFont="1" applyAlignment="1">
      <alignment horizontal="right"/>
    </xf>
    <xf numFmtId="0" fontId="1" fillId="0" borderId="0" xfId="0" applyFont="1"/>
    <xf numFmtId="0" fontId="1" fillId="0" borderId="0" xfId="0" applyFont="1" applyAlignment="1">
      <alignment horizontal="justify" vertical="center"/>
    </xf>
    <xf numFmtId="0" fontId="6" fillId="0" borderId="0" xfId="1" applyAlignment="1">
      <alignment horizontal="justify" vertical="center"/>
    </xf>
    <xf numFmtId="0" fontId="6" fillId="0" borderId="0" xfId="1" applyFill="1" applyAlignment="1">
      <alignment horizontal="right" vertical="center"/>
    </xf>
    <xf numFmtId="0" fontId="5" fillId="7" borderId="1" xfId="0" applyFont="1" applyFill="1" applyBorder="1" applyAlignment="1">
      <alignment horizontal="center" vertical="center"/>
    </xf>
    <xf numFmtId="0" fontId="1" fillId="3" borderId="14" xfId="0" applyFont="1" applyFill="1" applyBorder="1" applyAlignment="1">
      <alignment horizontal="center" vertical="center"/>
    </xf>
    <xf numFmtId="0" fontId="1" fillId="0" borderId="14" xfId="0" applyFont="1" applyBorder="1" applyAlignment="1">
      <alignment horizontal="center" vertical="center"/>
    </xf>
    <xf numFmtId="0" fontId="0" fillId="3" borderId="12" xfId="0" applyFill="1" applyBorder="1" applyAlignment="1">
      <alignment horizontal="center" vertical="center"/>
    </xf>
    <xf numFmtId="0" fontId="0" fillId="0" borderId="1" xfId="0" applyBorder="1" applyAlignment="1">
      <alignment vertical="center" wrapText="1"/>
    </xf>
    <xf numFmtId="0" fontId="0" fillId="3" borderId="1" xfId="0" applyFill="1" applyBorder="1" applyAlignment="1">
      <alignment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0" fillId="6" borderId="1" xfId="0" applyFill="1" applyBorder="1"/>
    <xf numFmtId="0" fontId="1" fillId="4" borderId="21" xfId="0" applyFont="1" applyFill="1" applyBorder="1" applyAlignment="1">
      <alignment horizontal="center" vertical="center" wrapText="1"/>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1" fillId="8" borderId="22" xfId="0" applyFont="1" applyFill="1" applyBorder="1" applyAlignment="1">
      <alignment horizontal="center" vertical="center"/>
    </xf>
    <xf numFmtId="0" fontId="1" fillId="8" borderId="23" xfId="0" applyFont="1" applyFill="1" applyBorder="1" applyAlignment="1">
      <alignment horizontal="center" vertical="center"/>
    </xf>
    <xf numFmtId="0" fontId="1" fillId="8" borderId="21" xfId="0" applyFont="1" applyFill="1" applyBorder="1" applyAlignment="1">
      <alignment horizontal="center" vertical="center"/>
    </xf>
    <xf numFmtId="2" fontId="1" fillId="0" borderId="1" xfId="0" applyNumberFormat="1" applyFont="1" applyBorder="1" applyAlignment="1">
      <alignment horizontal="center" vertical="center"/>
    </xf>
    <xf numFmtId="2" fontId="0" fillId="0" borderId="1" xfId="0" applyNumberFormat="1" applyBorder="1" applyAlignment="1">
      <alignment horizontal="center" vertical="center"/>
    </xf>
    <xf numFmtId="0" fontId="0" fillId="0" borderId="0" xfId="0" applyAlignment="1">
      <alignment horizontal="left" vertical="center"/>
    </xf>
    <xf numFmtId="0" fontId="0" fillId="0" borderId="0" xfId="0" quotePrefix="1" applyAlignment="1">
      <alignment horizontal="left" vertical="center"/>
    </xf>
    <xf numFmtId="0" fontId="0" fillId="0" borderId="1" xfId="0" applyBorder="1" applyAlignment="1">
      <alignment horizontal="left" vertical="center"/>
    </xf>
    <xf numFmtId="0" fontId="0" fillId="0" borderId="14" xfId="0" applyBorder="1" applyAlignment="1">
      <alignment horizontal="left" vertical="center"/>
    </xf>
    <xf numFmtId="0" fontId="0" fillId="0" borderId="1" xfId="0" quotePrefix="1" applyBorder="1" applyAlignment="1">
      <alignment horizontal="center" vertical="center"/>
    </xf>
    <xf numFmtId="0" fontId="0" fillId="0" borderId="1" xfId="0" applyBorder="1" applyAlignment="1">
      <alignment vertical="center"/>
    </xf>
    <xf numFmtId="0" fontId="0" fillId="0" borderId="1" xfId="0" quotePrefix="1" applyBorder="1" applyAlignment="1">
      <alignment vertical="center"/>
    </xf>
    <xf numFmtId="0" fontId="1" fillId="9" borderId="1" xfId="0" applyFont="1" applyFill="1" applyBorder="1" applyAlignment="1">
      <alignment horizontal="center" vertical="center"/>
    </xf>
    <xf numFmtId="0" fontId="0" fillId="9" borderId="6" xfId="0" applyFill="1" applyBorder="1" applyAlignment="1">
      <alignment horizontal="center" vertical="center"/>
    </xf>
    <xf numFmtId="0" fontId="0" fillId="9" borderId="2" xfId="0" applyFill="1" applyBorder="1" applyAlignment="1">
      <alignment horizontal="center" vertical="center"/>
    </xf>
    <xf numFmtId="0" fontId="0" fillId="9" borderId="1" xfId="0" applyFill="1" applyBorder="1" applyAlignment="1">
      <alignment horizontal="center" vertical="center"/>
    </xf>
    <xf numFmtId="0" fontId="0" fillId="9" borderId="7" xfId="0" applyFill="1" applyBorder="1" applyAlignment="1">
      <alignment horizontal="center" vertical="center"/>
    </xf>
    <xf numFmtId="0" fontId="0" fillId="9" borderId="19" xfId="0" applyFill="1" applyBorder="1" applyAlignment="1">
      <alignment horizontal="center" vertical="center"/>
    </xf>
    <xf numFmtId="0" fontId="0" fillId="9" borderId="12" xfId="0" applyFill="1" applyBorder="1" applyAlignment="1">
      <alignment horizontal="center" vertical="center"/>
    </xf>
    <xf numFmtId="0" fontId="1" fillId="3" borderId="4" xfId="0" applyFont="1" applyFill="1" applyBorder="1" applyAlignment="1">
      <alignment horizontal="center" vertical="center"/>
    </xf>
    <xf numFmtId="0" fontId="1" fillId="3" borderId="9" xfId="0" applyFont="1" applyFill="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31" xfId="0" applyFont="1" applyBorder="1" applyAlignment="1">
      <alignment horizontal="center" vertical="center"/>
    </xf>
    <xf numFmtId="0" fontId="1" fillId="0" borderId="16" xfId="0" applyFont="1" applyBorder="1" applyAlignment="1">
      <alignment horizontal="center" vertical="center" wrapText="1"/>
    </xf>
    <xf numFmtId="2" fontId="0" fillId="0" borderId="3" xfId="0" applyNumberFormat="1" applyBorder="1" applyAlignment="1">
      <alignment horizontal="center" vertical="center"/>
    </xf>
    <xf numFmtId="2" fontId="0" fillId="0" borderId="4" xfId="0" applyNumberFormat="1" applyBorder="1" applyAlignment="1">
      <alignment horizontal="center" vertical="center"/>
    </xf>
    <xf numFmtId="2" fontId="0" fillId="0" borderId="5" xfId="0" applyNumberFormat="1" applyBorder="1" applyAlignment="1">
      <alignment horizontal="center" vertical="center"/>
    </xf>
    <xf numFmtId="2" fontId="0" fillId="0" borderId="11" xfId="0" applyNumberFormat="1" applyBorder="1" applyAlignment="1">
      <alignment horizontal="center" vertical="center"/>
    </xf>
    <xf numFmtId="2" fontId="0" fillId="0" borderId="32" xfId="0" applyNumberFormat="1" applyBorder="1" applyAlignment="1">
      <alignment horizontal="center" vertical="center"/>
    </xf>
    <xf numFmtId="0" fontId="1" fillId="0" borderId="17" xfId="0" applyFont="1" applyBorder="1" applyAlignment="1">
      <alignment horizontal="center" vertical="center" wrapText="1"/>
    </xf>
    <xf numFmtId="2" fontId="0" fillId="0" borderId="8" xfId="0" applyNumberFormat="1" applyBorder="1" applyAlignment="1">
      <alignment horizontal="center" vertical="center"/>
    </xf>
    <xf numFmtId="2" fontId="0" fillId="0" borderId="18" xfId="0" applyNumberFormat="1" applyBorder="1" applyAlignment="1">
      <alignment horizontal="center" vertical="center"/>
    </xf>
    <xf numFmtId="2" fontId="0" fillId="0" borderId="9" xfId="0" applyNumberFormat="1" applyBorder="1" applyAlignment="1">
      <alignment horizontal="center" vertical="center"/>
    </xf>
    <xf numFmtId="2" fontId="0" fillId="0" borderId="10" xfId="0" applyNumberFormat="1" applyBorder="1" applyAlignment="1">
      <alignment horizontal="center" vertical="center"/>
    </xf>
    <xf numFmtId="2" fontId="0" fillId="0" borderId="13" xfId="0" applyNumberFormat="1" applyBorder="1" applyAlignment="1">
      <alignment horizontal="center" vertical="center"/>
    </xf>
    <xf numFmtId="2" fontId="0" fillId="0" borderId="33" xfId="0" applyNumberFormat="1" applyBorder="1" applyAlignment="1">
      <alignment horizontal="center" vertical="center"/>
    </xf>
    <xf numFmtId="0" fontId="1" fillId="3" borderId="5"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13" xfId="0" applyFont="1" applyFill="1" applyBorder="1" applyAlignment="1">
      <alignment horizontal="center" vertical="center"/>
    </xf>
    <xf numFmtId="0" fontId="0" fillId="0" borderId="0" xfId="0" applyAlignment="1">
      <alignment vertical="center"/>
    </xf>
    <xf numFmtId="0" fontId="0" fillId="0" borderId="0" xfId="0" quotePrefix="1" applyAlignment="1">
      <alignment vertical="center"/>
    </xf>
    <xf numFmtId="0" fontId="0" fillId="0" borderId="25" xfId="0" applyBorder="1" applyAlignment="1">
      <alignment horizontal="center" vertical="center"/>
    </xf>
    <xf numFmtId="2" fontId="1" fillId="0" borderId="4" xfId="0" applyNumberFormat="1" applyFont="1" applyBorder="1" applyAlignment="1">
      <alignment horizontal="center" vertical="center"/>
    </xf>
    <xf numFmtId="2" fontId="1" fillId="0" borderId="5" xfId="0" applyNumberFormat="1" applyFont="1" applyBorder="1" applyAlignment="1">
      <alignment horizontal="center" vertical="center"/>
    </xf>
    <xf numFmtId="2" fontId="1" fillId="0" borderId="9" xfId="0" applyNumberFormat="1" applyFont="1" applyBorder="1" applyAlignment="1">
      <alignment horizontal="center" vertical="center"/>
    </xf>
    <xf numFmtId="2" fontId="1" fillId="0" borderId="10" xfId="0" applyNumberFormat="1" applyFont="1" applyBorder="1" applyAlignment="1">
      <alignment horizontal="center" vertical="center"/>
    </xf>
    <xf numFmtId="0" fontId="1" fillId="9" borderId="14" xfId="0" applyFont="1" applyFill="1" applyBorder="1" applyAlignment="1">
      <alignment horizontal="center" vertical="center"/>
    </xf>
    <xf numFmtId="0" fontId="8" fillId="0" borderId="0" xfId="0" applyFont="1"/>
    <xf numFmtId="0" fontId="5" fillId="7" borderId="1" xfId="0" applyFont="1" applyFill="1" applyBorder="1" applyAlignment="1">
      <alignment horizontal="center" vertical="center" wrapText="1"/>
    </xf>
    <xf numFmtId="0" fontId="9" fillId="0" borderId="1" xfId="0" applyFont="1" applyBorder="1" applyAlignment="1">
      <alignment horizontal="center" vertical="center"/>
    </xf>
    <xf numFmtId="9" fontId="1" fillId="0" borderId="4" xfId="2" applyFont="1" applyBorder="1" applyAlignment="1">
      <alignment horizontal="center" vertical="center"/>
    </xf>
    <xf numFmtId="9" fontId="1" fillId="0" borderId="5" xfId="2" applyFont="1" applyBorder="1" applyAlignment="1">
      <alignment horizontal="center" vertical="center"/>
    </xf>
    <xf numFmtId="9" fontId="1" fillId="0" borderId="9" xfId="2" applyFont="1" applyBorder="1" applyAlignment="1">
      <alignment horizontal="center" vertical="center"/>
    </xf>
    <xf numFmtId="9" fontId="1" fillId="0" borderId="10" xfId="2" applyFont="1" applyBorder="1" applyAlignment="1">
      <alignment horizontal="center" vertical="center"/>
    </xf>
    <xf numFmtId="9" fontId="0" fillId="0" borderId="3" xfId="2" applyFont="1" applyBorder="1" applyAlignment="1">
      <alignment horizontal="center" vertical="center"/>
    </xf>
    <xf numFmtId="9" fontId="0" fillId="0" borderId="4" xfId="2" applyFont="1" applyBorder="1" applyAlignment="1">
      <alignment horizontal="center" vertical="center"/>
    </xf>
    <xf numFmtId="9" fontId="0" fillId="0" borderId="5" xfId="2" applyFont="1" applyBorder="1" applyAlignment="1">
      <alignment horizontal="center" vertical="center"/>
    </xf>
    <xf numFmtId="9" fontId="0" fillId="0" borderId="11" xfId="2" applyFont="1" applyBorder="1" applyAlignment="1">
      <alignment horizontal="center" vertical="center"/>
    </xf>
    <xf numFmtId="9" fontId="0" fillId="0" borderId="32" xfId="2" applyFont="1" applyBorder="1" applyAlignment="1">
      <alignment horizontal="center" vertical="center"/>
    </xf>
    <xf numFmtId="9" fontId="0" fillId="0" borderId="8" xfId="2" applyFont="1" applyBorder="1" applyAlignment="1">
      <alignment horizontal="center" vertical="center"/>
    </xf>
    <xf numFmtId="9" fontId="0" fillId="0" borderId="18" xfId="2" applyFont="1" applyBorder="1" applyAlignment="1">
      <alignment horizontal="center" vertical="center"/>
    </xf>
    <xf numFmtId="9" fontId="0" fillId="0" borderId="9" xfId="2" applyFont="1" applyBorder="1" applyAlignment="1">
      <alignment horizontal="center" vertical="center"/>
    </xf>
    <xf numFmtId="9" fontId="0" fillId="0" borderId="10" xfId="2" applyFont="1" applyBorder="1" applyAlignment="1">
      <alignment horizontal="center" vertical="center"/>
    </xf>
    <xf numFmtId="9" fontId="0" fillId="0" borderId="13" xfId="2" applyFont="1" applyBorder="1" applyAlignment="1">
      <alignment horizontal="center" vertical="center"/>
    </xf>
    <xf numFmtId="9" fontId="0" fillId="0" borderId="33" xfId="2" applyFont="1" applyBorder="1" applyAlignment="1">
      <alignment horizontal="center" vertical="center"/>
    </xf>
    <xf numFmtId="0" fontId="11" fillId="0" borderId="0" xfId="0" applyFont="1"/>
    <xf numFmtId="0" fontId="0" fillId="0" borderId="1" xfId="0" applyBorder="1" applyAlignment="1">
      <alignment horizontal="center" vertical="center" wrapText="1"/>
    </xf>
    <xf numFmtId="0" fontId="0" fillId="0" borderId="0" xfId="0" applyAlignment="1">
      <alignment horizontal="justify" vertical="center"/>
    </xf>
    <xf numFmtId="0" fontId="12" fillId="0" borderId="0" xfId="1" applyFont="1" applyAlignment="1">
      <alignment horizontal="justify" vertical="center"/>
    </xf>
    <xf numFmtId="0" fontId="1" fillId="4" borderId="21"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23" xfId="0" applyFont="1" applyFill="1" applyBorder="1" applyAlignment="1">
      <alignment horizontal="center" vertical="center"/>
    </xf>
    <xf numFmtId="0" fontId="1" fillId="4" borderId="27" xfId="0" applyFont="1" applyFill="1" applyBorder="1" applyAlignment="1">
      <alignment horizontal="center" vertical="center"/>
    </xf>
    <xf numFmtId="0" fontId="1" fillId="4" borderId="28" xfId="0" applyFont="1" applyFill="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horizontal="left" vertical="center" wrapText="1"/>
    </xf>
    <xf numFmtId="0" fontId="0" fillId="0" borderId="0" xfId="0" applyAlignment="1">
      <alignment horizontal="left" vertical="center"/>
    </xf>
  </cellXfs>
  <cellStyles count="3">
    <cellStyle name="Hipervínculo" xfId="1" builtinId="8"/>
    <cellStyle name="Normal" xfId="0" builtinId="0"/>
    <cellStyle name="Porcentaje" xfId="2" builtinId="5"/>
  </cellStyles>
  <dxfs count="215">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
      <fill>
        <patternFill patternType="mediumGray"/>
      </fill>
    </dxf>
    <dxf>
      <fill>
        <patternFill>
          <bgColor rgb="FF00B050"/>
        </patternFill>
      </fill>
    </dxf>
    <dxf>
      <fill>
        <patternFill>
          <bgColor rgb="FF92D050"/>
        </patternFill>
      </fill>
    </dxf>
    <dxf>
      <fill>
        <patternFill>
          <bgColor rgb="FFFFC000"/>
        </patternFill>
      </fill>
    </dxf>
    <dxf>
      <fill>
        <patternFill>
          <bgColor rgb="FFFF0000"/>
        </patternFill>
      </fill>
    </dxf>
    <dxf>
      <fill>
        <patternFill patternType="mediumGray"/>
      </fill>
    </dxf>
    <dxf>
      <fill>
        <patternFill>
          <bgColor rgb="FF00B050"/>
        </patternFill>
      </fill>
    </dxf>
    <dxf>
      <fill>
        <patternFill>
          <bgColor rgb="FF92D050"/>
        </patternFill>
      </fill>
    </dxf>
    <dxf>
      <fill>
        <patternFill>
          <bgColor rgb="FFFFC000"/>
        </patternFill>
      </fill>
    </dxf>
    <dxf>
      <fill>
        <patternFill>
          <bgColor rgb="FFFF0000"/>
        </patternFill>
      </fill>
    </dxf>
    <dxf>
      <fill>
        <patternFill>
          <bgColor rgb="FF00B050"/>
        </patternFill>
      </fill>
    </dxf>
    <dxf>
      <fill>
        <patternFill>
          <bgColor rgb="FF92D050"/>
        </patternFill>
      </fill>
    </dxf>
    <dxf>
      <fill>
        <patternFill>
          <bgColor rgb="FFFFC000"/>
        </patternFill>
      </fill>
    </dxf>
    <dxf>
      <fill>
        <patternFill>
          <bgColor rgb="FFFF0000"/>
        </patternFill>
      </fill>
    </dxf>
    <dxf>
      <fill>
        <patternFill patternType="mediumGray"/>
      </fill>
    </dxf>
    <dxf>
      <fill>
        <patternFill>
          <bgColor rgb="FFFF0000"/>
        </patternFill>
      </fill>
    </dxf>
    <dxf>
      <fill>
        <patternFill>
          <bgColor rgb="FFFFC000"/>
        </patternFill>
      </fill>
    </dxf>
    <dxf>
      <fill>
        <patternFill>
          <bgColor rgb="FF92D050"/>
        </patternFill>
      </fill>
    </dxf>
    <dxf>
      <fill>
        <patternFill>
          <bgColor rgb="FF00B050"/>
        </patternFill>
      </fill>
    </dxf>
    <dxf>
      <fill>
        <patternFill>
          <bgColor rgb="FFFF0000"/>
        </patternFill>
      </fill>
    </dxf>
    <dxf>
      <fill>
        <patternFill>
          <bgColor rgb="FFFFC000"/>
        </patternFill>
      </fill>
    </dxf>
    <dxf>
      <fill>
        <patternFill>
          <bgColor rgb="FF92D050"/>
        </patternFill>
      </fill>
    </dxf>
    <dxf>
      <fill>
        <patternFill>
          <bgColor rgb="FF00B050"/>
        </patternFill>
      </fill>
    </dxf>
    <dxf>
      <fill>
        <patternFill patternType="medium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hartsheet" Target="chartsheets/sheet1.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hartsheet" Target="chartsheets/sheet8.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hartsheet" Target="chartsheets/sheet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hartsheet" Target="chartsheets/sheet7.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hartsheet" Target="chartsheets/sheet3.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hartsheet" Target="chartsheets/sheet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hartsheet" Target="chartsheets/sheet2.xml"/><Relationship Id="rId30" Type="http://schemas.openxmlformats.org/officeDocument/2006/relationships/chartsheet" Target="chartsheets/sheet5.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Essential Assessment (</a:t>
            </a:r>
            <a:r>
              <a:rPr lang="en-US"/>
              <a:t>Critical Elements</a:t>
            </a:r>
            <a:r>
              <a:rPr lang="en-US" baseline="0"/>
              <a:t>/Key Items)</a:t>
            </a:r>
            <a:endParaRPr lang="en-US"/>
          </a:p>
        </c:rich>
      </c:tx>
      <c:overlay val="0"/>
    </c:title>
    <c:autoTitleDeleted val="0"/>
    <c:plotArea>
      <c:layout/>
      <c:barChart>
        <c:barDir val="col"/>
        <c:grouping val="clustered"/>
        <c:varyColors val="0"/>
        <c:ser>
          <c:idx val="0"/>
          <c:order val="0"/>
          <c:tx>
            <c:v>Evaluación Esencial</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(Lists!$C$3,Lists!$C$8,Lists!$C$11,Lists!$C$14,Lists!$C$15,Lists!$C$19)</c:f>
              <c:strCache>
                <c:ptCount val="6"/>
                <c:pt idx="0">
                  <c:v>I-B. Compliance with Standards</c:v>
                </c:pt>
                <c:pt idx="1">
                  <c:v>II-G. Hazard Identification and Risk Analysis</c:v>
                </c:pt>
                <c:pt idx="2">
                  <c:v>III-J. Asset Integrity and Reliability</c:v>
                </c:pt>
                <c:pt idx="3">
                  <c:v>III-M. Management of Change</c:v>
                </c:pt>
                <c:pt idx="4">
                  <c:v>III-N. Operation Readiness</c:v>
                </c:pt>
                <c:pt idx="5">
                  <c:v>IV-R. Incident Investigation</c:v>
                </c:pt>
              </c:strCache>
            </c:strRef>
          </c:cat>
          <c:val>
            <c:numRef>
              <c:f>('Results %'!$C$10,'Results %'!$H$10,'Results %'!$K$10,'Results %'!$N$10,'Results %'!$O$10,'Results %'!$S$10)</c:f>
              <c:numCache>
                <c:formatCode>0%</c:formatCode>
                <c:ptCount val="6"/>
                <c:pt idx="0">
                  <c:v>0.8125</c:v>
                </c:pt>
                <c:pt idx="1">
                  <c:v>0.875</c:v>
                </c:pt>
                <c:pt idx="2">
                  <c:v>0.7857142857142857</c:v>
                </c:pt>
                <c:pt idx="3">
                  <c:v>0.5625</c:v>
                </c:pt>
                <c:pt idx="4">
                  <c:v>0.6</c:v>
                </c:pt>
                <c:pt idx="5">
                  <c:v>0.6</c:v>
                </c:pt>
              </c:numCache>
            </c:numRef>
          </c:val>
          <c:extLst>
            <c:ext xmlns:c16="http://schemas.microsoft.com/office/drawing/2014/chart" uri="{C3380CC4-5D6E-409C-BE32-E72D297353CC}">
              <c16:uniqueId val="{00000000-1C5A-4103-9CEA-FFE32149CC87}"/>
            </c:ext>
          </c:extLst>
        </c:ser>
        <c:dLbls>
          <c:showLegendKey val="0"/>
          <c:showVal val="0"/>
          <c:showCatName val="0"/>
          <c:showSerName val="0"/>
          <c:showPercent val="0"/>
          <c:showBubbleSize val="0"/>
        </c:dLbls>
        <c:gapWidth val="150"/>
        <c:axId val="976899168"/>
        <c:axId val="976899952"/>
      </c:barChart>
      <c:catAx>
        <c:axId val="976899168"/>
        <c:scaling>
          <c:orientation val="minMax"/>
        </c:scaling>
        <c:delete val="0"/>
        <c:axPos val="b"/>
        <c:numFmt formatCode="General" sourceLinked="0"/>
        <c:majorTickMark val="out"/>
        <c:minorTickMark val="none"/>
        <c:tickLblPos val="nextTo"/>
        <c:txPr>
          <a:bodyPr/>
          <a:lstStyle/>
          <a:p>
            <a:pPr>
              <a:defRPr b="1"/>
            </a:pPr>
            <a:endParaRPr lang="es-UY"/>
          </a:p>
        </c:txPr>
        <c:crossAx val="976899952"/>
        <c:crosses val="autoZero"/>
        <c:auto val="1"/>
        <c:lblAlgn val="ctr"/>
        <c:lblOffset val="100"/>
        <c:noMultiLvlLbl val="0"/>
      </c:catAx>
      <c:valAx>
        <c:axId val="976899952"/>
        <c:scaling>
          <c:orientation val="minMax"/>
        </c:scaling>
        <c:delete val="0"/>
        <c:axPos val="l"/>
        <c:majorGridlines/>
        <c:numFmt formatCode="0%" sourceLinked="1"/>
        <c:majorTickMark val="out"/>
        <c:minorTickMark val="none"/>
        <c:tickLblPos val="nextTo"/>
        <c:txPr>
          <a:bodyPr/>
          <a:lstStyle/>
          <a:p>
            <a:pPr>
              <a:defRPr b="1"/>
            </a:pPr>
            <a:endParaRPr lang="es-UY"/>
          </a:p>
        </c:txPr>
        <c:crossAx val="976899168"/>
        <c:crosses val="autoZero"/>
        <c:crossBetween val="between"/>
      </c:valAx>
    </c:plotArea>
    <c:plotVisOnly val="1"/>
    <c:dispBlanksAs val="gap"/>
    <c:showDLblsOverMax val="0"/>
  </c:char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a:t>Focused Assessment</a:t>
            </a:r>
            <a:r>
              <a:rPr lang="pt-BR" baseline="0"/>
              <a:t> </a:t>
            </a:r>
            <a:r>
              <a:rPr lang="pt-BR"/>
              <a:t>(Critical Elements/All items)</a:t>
            </a:r>
          </a:p>
        </c:rich>
      </c:tx>
      <c:overlay val="0"/>
    </c:title>
    <c:autoTitleDeleted val="0"/>
    <c:plotArea>
      <c:layout/>
      <c:barChart>
        <c:barDir val="col"/>
        <c:grouping val="clustered"/>
        <c:varyColors val="0"/>
        <c:ser>
          <c:idx val="0"/>
          <c:order val="0"/>
          <c:tx>
            <c:strRef>
              <c:f>Results!$A$9</c:f>
              <c:strCache>
                <c:ptCount val="1"/>
                <c:pt idx="0">
                  <c:v>Element Average</c:v>
                </c:pt>
              </c:strCache>
            </c:strRef>
          </c:tx>
          <c:invertIfNegative val="0"/>
          <c:dLbls>
            <c:spPr>
              <a:noFill/>
              <a:ln>
                <a:noFill/>
              </a:ln>
              <a:effectLst/>
            </c:spPr>
            <c:txPr>
              <a:bodyPr/>
              <a:lstStyle/>
              <a:p>
                <a:pPr>
                  <a:defRPr b="1"/>
                </a:pPr>
                <a:endParaRPr lang="es-UY"/>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(Lists!$C$3,Lists!$C$8,Lists!$C$11,Lists!$C$14,Lists!$C$15,Lists!$C$19)</c:f>
              <c:strCache>
                <c:ptCount val="6"/>
                <c:pt idx="0">
                  <c:v>I-B. Compliance with Standards</c:v>
                </c:pt>
                <c:pt idx="1">
                  <c:v>II-G. Hazard Identification and Risk Analysis</c:v>
                </c:pt>
                <c:pt idx="2">
                  <c:v>III-J. Asset Integrity and Reliability</c:v>
                </c:pt>
                <c:pt idx="3">
                  <c:v>III-M. Management of Change</c:v>
                </c:pt>
                <c:pt idx="4">
                  <c:v>III-N. Operation Readiness</c:v>
                </c:pt>
                <c:pt idx="5">
                  <c:v>IV-R. Incident Investigation</c:v>
                </c:pt>
              </c:strCache>
            </c:strRef>
          </c:cat>
          <c:val>
            <c:numRef>
              <c:f>('Results %'!$C$9,'Results %'!$H$9,'Results %'!$K$9,'Results %'!$N$9,'Results %'!$O$9,'Results %'!$S$9)</c:f>
              <c:numCache>
                <c:formatCode>0%</c:formatCode>
                <c:ptCount val="6"/>
                <c:pt idx="0">
                  <c:v>0.77500000000000002</c:v>
                </c:pt>
                <c:pt idx="1">
                  <c:v>0.75</c:v>
                </c:pt>
                <c:pt idx="2">
                  <c:v>0.71250000000000002</c:v>
                </c:pt>
                <c:pt idx="3">
                  <c:v>0.64583333333333337</c:v>
                </c:pt>
                <c:pt idx="4">
                  <c:v>0.65</c:v>
                </c:pt>
                <c:pt idx="5">
                  <c:v>0.66666666666666663</c:v>
                </c:pt>
              </c:numCache>
            </c:numRef>
          </c:val>
          <c:extLst>
            <c:ext xmlns:c16="http://schemas.microsoft.com/office/drawing/2014/chart" uri="{C3380CC4-5D6E-409C-BE32-E72D297353CC}">
              <c16:uniqueId val="{00000000-0C4E-44D3-A0CD-4F5290D1D0D1}"/>
            </c:ext>
          </c:extLst>
        </c:ser>
        <c:ser>
          <c:idx val="1"/>
          <c:order val="1"/>
          <c:tx>
            <c:strRef>
              <c:f>Results!$A$10</c:f>
              <c:strCache>
                <c:ptCount val="1"/>
                <c:pt idx="0">
                  <c:v>Key Items Average</c:v>
                </c:pt>
              </c:strCache>
            </c:strRef>
          </c:tx>
          <c:invertIfNegative val="0"/>
          <c:dLbls>
            <c:spPr>
              <a:noFill/>
              <a:ln>
                <a:noFill/>
              </a:ln>
              <a:effectLst/>
            </c:spPr>
            <c:txPr>
              <a:bodyPr/>
              <a:lstStyle/>
              <a:p>
                <a:pPr>
                  <a:defRPr b="1"/>
                </a:pPr>
                <a:endParaRPr lang="es-UY"/>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(Lists!$C$3,Lists!$C$8,Lists!$C$11,Lists!$C$14,Lists!$C$15,Lists!$C$19)</c:f>
              <c:strCache>
                <c:ptCount val="6"/>
                <c:pt idx="0">
                  <c:v>I-B. Compliance with Standards</c:v>
                </c:pt>
                <c:pt idx="1">
                  <c:v>II-G. Hazard Identification and Risk Analysis</c:v>
                </c:pt>
                <c:pt idx="2">
                  <c:v>III-J. Asset Integrity and Reliability</c:v>
                </c:pt>
                <c:pt idx="3">
                  <c:v>III-M. Management of Change</c:v>
                </c:pt>
                <c:pt idx="4">
                  <c:v>III-N. Operation Readiness</c:v>
                </c:pt>
                <c:pt idx="5">
                  <c:v>IV-R. Incident Investigation</c:v>
                </c:pt>
              </c:strCache>
            </c:strRef>
          </c:cat>
          <c:val>
            <c:numRef>
              <c:f>('Results %'!$C$10,'Results %'!$H$10,'Results %'!$K$10,'Results %'!$N$10,'Results %'!$O$10,'Results %'!$S$10)</c:f>
              <c:numCache>
                <c:formatCode>0%</c:formatCode>
                <c:ptCount val="6"/>
                <c:pt idx="0">
                  <c:v>0.8125</c:v>
                </c:pt>
                <c:pt idx="1">
                  <c:v>0.875</c:v>
                </c:pt>
                <c:pt idx="2">
                  <c:v>0.7857142857142857</c:v>
                </c:pt>
                <c:pt idx="3">
                  <c:v>0.5625</c:v>
                </c:pt>
                <c:pt idx="4">
                  <c:v>0.6</c:v>
                </c:pt>
                <c:pt idx="5">
                  <c:v>0.6</c:v>
                </c:pt>
              </c:numCache>
            </c:numRef>
          </c:val>
          <c:extLst>
            <c:ext xmlns:c16="http://schemas.microsoft.com/office/drawing/2014/chart" uri="{C3380CC4-5D6E-409C-BE32-E72D297353CC}">
              <c16:uniqueId val="{00000001-0C4E-44D3-A0CD-4F5290D1D0D1}"/>
            </c:ext>
          </c:extLst>
        </c:ser>
        <c:dLbls>
          <c:showLegendKey val="0"/>
          <c:showVal val="0"/>
          <c:showCatName val="0"/>
          <c:showSerName val="0"/>
          <c:showPercent val="0"/>
          <c:showBubbleSize val="0"/>
        </c:dLbls>
        <c:gapWidth val="150"/>
        <c:axId val="972386896"/>
        <c:axId val="972387288"/>
      </c:barChart>
      <c:catAx>
        <c:axId val="972386896"/>
        <c:scaling>
          <c:orientation val="minMax"/>
        </c:scaling>
        <c:delete val="0"/>
        <c:axPos val="b"/>
        <c:numFmt formatCode="General" sourceLinked="0"/>
        <c:majorTickMark val="out"/>
        <c:minorTickMark val="none"/>
        <c:tickLblPos val="nextTo"/>
        <c:txPr>
          <a:bodyPr/>
          <a:lstStyle/>
          <a:p>
            <a:pPr>
              <a:defRPr b="1"/>
            </a:pPr>
            <a:endParaRPr lang="es-UY"/>
          </a:p>
        </c:txPr>
        <c:crossAx val="972387288"/>
        <c:crosses val="autoZero"/>
        <c:auto val="1"/>
        <c:lblAlgn val="ctr"/>
        <c:lblOffset val="100"/>
        <c:noMultiLvlLbl val="0"/>
      </c:catAx>
      <c:valAx>
        <c:axId val="972387288"/>
        <c:scaling>
          <c:orientation val="minMax"/>
        </c:scaling>
        <c:delete val="0"/>
        <c:axPos val="l"/>
        <c:majorGridlines/>
        <c:numFmt formatCode="0%" sourceLinked="1"/>
        <c:majorTickMark val="out"/>
        <c:minorTickMark val="none"/>
        <c:tickLblPos val="nextTo"/>
        <c:txPr>
          <a:bodyPr/>
          <a:lstStyle/>
          <a:p>
            <a:pPr>
              <a:defRPr b="1"/>
            </a:pPr>
            <a:endParaRPr lang="es-UY"/>
          </a:p>
        </c:txPr>
        <c:crossAx val="972386896"/>
        <c:crosses val="autoZero"/>
        <c:crossBetween val="between"/>
      </c:valAx>
    </c:plotArea>
    <c:legend>
      <c:legendPos val="t"/>
      <c:overlay val="0"/>
      <c:txPr>
        <a:bodyPr/>
        <a:lstStyle/>
        <a:p>
          <a:pPr>
            <a:defRPr b="1"/>
          </a:pPr>
          <a:endParaRPr lang="es-UY"/>
        </a:p>
      </c:txPr>
    </c:legend>
    <c:plotVisOnly val="1"/>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Pilar Average of</a:t>
            </a:r>
            <a:r>
              <a:rPr lang="en-US" baseline="0"/>
              <a:t> the Management System</a:t>
            </a:r>
            <a:endParaRPr lang="en-US"/>
          </a:p>
        </c:rich>
      </c:tx>
      <c:overlay val="0"/>
    </c:title>
    <c:autoTitleDeleted val="0"/>
    <c:plotArea>
      <c:layout/>
      <c:barChart>
        <c:barDir val="col"/>
        <c:grouping val="clustered"/>
        <c:varyColors val="0"/>
        <c:ser>
          <c:idx val="0"/>
          <c:order val="0"/>
          <c:tx>
            <c:strRef>
              <c:f>'Results %'!$A$3</c:f>
              <c:strCache>
                <c:ptCount val="1"/>
                <c:pt idx="0">
                  <c:v>Total Average</c:v>
                </c:pt>
              </c:strCache>
            </c:strRef>
          </c:tx>
          <c:invertIfNegative val="0"/>
          <c:dLbls>
            <c:spPr>
              <a:noFill/>
              <a:ln>
                <a:noFill/>
              </a:ln>
              <a:effectLst/>
            </c:spPr>
            <c:txPr>
              <a:bodyPr/>
              <a:lstStyle/>
              <a:p>
                <a:pPr>
                  <a:defRPr b="1"/>
                </a:pPr>
                <a:endParaRPr lang="es-UY"/>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Lists!$B$2:$B$6</c:f>
              <c:strCache>
                <c:ptCount val="5"/>
                <c:pt idx="0">
                  <c:v>Pillar I – Commitment to Process Safety</c:v>
                </c:pt>
                <c:pt idx="1">
                  <c:v>Pillar II – Risk Identification and Analysis</c:v>
                </c:pt>
                <c:pt idx="2">
                  <c:v>Pillar III – Risk Management</c:v>
                </c:pt>
                <c:pt idx="3">
                  <c:v>Pillar IV – Assessment and Continuous Improvement</c:v>
                </c:pt>
                <c:pt idx="4">
                  <c:v>Global Average</c:v>
                </c:pt>
              </c:strCache>
            </c:strRef>
          </c:cat>
          <c:val>
            <c:numRef>
              <c:f>'Results %'!$B$3:$F$3</c:f>
              <c:numCache>
                <c:formatCode>0%</c:formatCode>
                <c:ptCount val="5"/>
                <c:pt idx="0">
                  <c:v>0.67500000000000004</c:v>
                </c:pt>
                <c:pt idx="1">
                  <c:v>0.72499999999999998</c:v>
                </c:pt>
                <c:pt idx="2">
                  <c:v>0.70099067599067599</c:v>
                </c:pt>
                <c:pt idx="3">
                  <c:v>0.71325757575757576</c:v>
                </c:pt>
                <c:pt idx="4">
                  <c:v>0.70356206293706292</c:v>
                </c:pt>
              </c:numCache>
            </c:numRef>
          </c:val>
          <c:extLst>
            <c:ext xmlns:c16="http://schemas.microsoft.com/office/drawing/2014/chart" uri="{C3380CC4-5D6E-409C-BE32-E72D297353CC}">
              <c16:uniqueId val="{00000000-5B9B-448B-8EC2-9A2372D81AB5}"/>
            </c:ext>
          </c:extLst>
        </c:ser>
        <c:ser>
          <c:idx val="1"/>
          <c:order val="1"/>
          <c:tx>
            <c:strRef>
              <c:f>'Results %'!$A$4</c:f>
              <c:strCache>
                <c:ptCount val="1"/>
                <c:pt idx="0">
                  <c:v>Key Items Average</c:v>
                </c:pt>
              </c:strCache>
            </c:strRef>
          </c:tx>
          <c:invertIfNegative val="0"/>
          <c:dLbls>
            <c:spPr>
              <a:noFill/>
              <a:ln>
                <a:noFill/>
              </a:ln>
              <a:effectLst/>
            </c:spPr>
            <c:txPr>
              <a:bodyPr/>
              <a:lstStyle/>
              <a:p>
                <a:pPr>
                  <a:defRPr b="1"/>
                </a:pPr>
                <a:endParaRPr lang="es-UY"/>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Lists!$B$2:$B$6</c:f>
              <c:strCache>
                <c:ptCount val="5"/>
                <c:pt idx="0">
                  <c:v>Pillar I – Commitment to Process Safety</c:v>
                </c:pt>
                <c:pt idx="1">
                  <c:v>Pillar II – Risk Identification and Analysis</c:v>
                </c:pt>
                <c:pt idx="2">
                  <c:v>Pillar III – Risk Management</c:v>
                </c:pt>
                <c:pt idx="3">
                  <c:v>Pillar IV – Assessment and Continuous Improvement</c:v>
                </c:pt>
                <c:pt idx="4">
                  <c:v>Global Average</c:v>
                </c:pt>
              </c:strCache>
            </c:strRef>
          </c:cat>
          <c:val>
            <c:numRef>
              <c:f>'Results %'!$B$4:$F$4</c:f>
              <c:numCache>
                <c:formatCode>0%</c:formatCode>
                <c:ptCount val="5"/>
                <c:pt idx="0">
                  <c:v>0.72083333333333333</c:v>
                </c:pt>
                <c:pt idx="1">
                  <c:v>0.84375</c:v>
                </c:pt>
                <c:pt idx="2">
                  <c:v>0.70898809523809525</c:v>
                </c:pt>
                <c:pt idx="3">
                  <c:v>0.69687500000000002</c:v>
                </c:pt>
                <c:pt idx="4">
                  <c:v>0.74261160714285712</c:v>
                </c:pt>
              </c:numCache>
            </c:numRef>
          </c:val>
          <c:extLst>
            <c:ext xmlns:c16="http://schemas.microsoft.com/office/drawing/2014/chart" uri="{C3380CC4-5D6E-409C-BE32-E72D297353CC}">
              <c16:uniqueId val="{00000001-5B9B-448B-8EC2-9A2372D81AB5}"/>
            </c:ext>
          </c:extLst>
        </c:ser>
        <c:dLbls>
          <c:showLegendKey val="0"/>
          <c:showVal val="0"/>
          <c:showCatName val="0"/>
          <c:showSerName val="0"/>
          <c:showPercent val="0"/>
          <c:showBubbleSize val="0"/>
        </c:dLbls>
        <c:gapWidth val="150"/>
        <c:axId val="972388072"/>
        <c:axId val="976910976"/>
      </c:barChart>
      <c:catAx>
        <c:axId val="972388072"/>
        <c:scaling>
          <c:orientation val="minMax"/>
        </c:scaling>
        <c:delete val="0"/>
        <c:axPos val="b"/>
        <c:numFmt formatCode="General" sourceLinked="0"/>
        <c:majorTickMark val="out"/>
        <c:minorTickMark val="none"/>
        <c:tickLblPos val="nextTo"/>
        <c:txPr>
          <a:bodyPr/>
          <a:lstStyle/>
          <a:p>
            <a:pPr>
              <a:defRPr b="1"/>
            </a:pPr>
            <a:endParaRPr lang="es-UY"/>
          </a:p>
        </c:txPr>
        <c:crossAx val="976910976"/>
        <c:crosses val="autoZero"/>
        <c:auto val="1"/>
        <c:lblAlgn val="ctr"/>
        <c:lblOffset val="100"/>
        <c:noMultiLvlLbl val="0"/>
      </c:catAx>
      <c:valAx>
        <c:axId val="976910976"/>
        <c:scaling>
          <c:orientation val="minMax"/>
        </c:scaling>
        <c:delete val="0"/>
        <c:axPos val="l"/>
        <c:majorGridlines/>
        <c:numFmt formatCode="0%" sourceLinked="1"/>
        <c:majorTickMark val="out"/>
        <c:minorTickMark val="none"/>
        <c:tickLblPos val="nextTo"/>
        <c:txPr>
          <a:bodyPr/>
          <a:lstStyle/>
          <a:p>
            <a:pPr>
              <a:defRPr b="1"/>
            </a:pPr>
            <a:endParaRPr lang="es-UY"/>
          </a:p>
        </c:txPr>
        <c:crossAx val="972388072"/>
        <c:crosses val="autoZero"/>
        <c:crossBetween val="between"/>
      </c:valAx>
    </c:plotArea>
    <c:legend>
      <c:legendPos val="t"/>
      <c:overlay val="0"/>
      <c:txPr>
        <a:bodyPr/>
        <a:lstStyle/>
        <a:p>
          <a:pPr>
            <a:defRPr b="1"/>
          </a:pPr>
          <a:endParaRPr lang="es-UY"/>
        </a:p>
      </c:txPr>
    </c:legend>
    <c:plotVisOnly val="1"/>
    <c:dispBlanksAs val="gap"/>
    <c:showDLblsOverMax val="0"/>
  </c:char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tx>
            <c:strRef>
              <c:f>'Results %'!$A$9</c:f>
              <c:strCache>
                <c:ptCount val="1"/>
                <c:pt idx="0">
                  <c:v>Element Average</c:v>
                </c:pt>
              </c:strCache>
            </c:strRef>
          </c:tx>
          <c:invertIfNegative val="0"/>
          <c:dLbls>
            <c:spPr>
              <a:noFill/>
              <a:ln>
                <a:noFill/>
              </a:ln>
              <a:effectLst/>
            </c:spPr>
            <c:txPr>
              <a:bodyPr/>
              <a:lstStyle/>
              <a:p>
                <a:pPr>
                  <a:defRPr sz="800" b="1">
                    <a:solidFill>
                      <a:schemeClr val="tx2"/>
                    </a:solidFill>
                  </a:defRPr>
                </a:pPr>
                <a:endParaRPr lang="es-UY"/>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Lists!$C$2:$C$22</c:f>
              <c:strCache>
                <c:ptCount val="21"/>
                <c:pt idx="0">
                  <c:v>I-A. Process Safety Culture</c:v>
                </c:pt>
                <c:pt idx="1">
                  <c:v>I-B. Compliance with Standards</c:v>
                </c:pt>
                <c:pt idx="2">
                  <c:v>I-C. Process Safety Skills</c:v>
                </c:pt>
                <c:pt idx="3">
                  <c:v>I-D. Workers’ Involvement</c:v>
                </c:pt>
                <c:pt idx="4">
                  <c:v>I-E. Stakeholders’ Involvement</c:v>
                </c:pt>
                <c:pt idx="5">
                  <c:v>II-F. Process Information and Documentation Management</c:v>
                </c:pt>
                <c:pt idx="6">
                  <c:v>II-G. Hazard Identification and Risk Analysis</c:v>
                </c:pt>
                <c:pt idx="7">
                  <c:v>III-H. Operation Procedures</c:v>
                </c:pt>
                <c:pt idx="8">
                  <c:v>III-I. Safe Work Practices</c:v>
                </c:pt>
                <c:pt idx="9">
                  <c:v>III-J. Asset Integrity and Reliability</c:v>
                </c:pt>
                <c:pt idx="10">
                  <c:v>III-K. Contractors Management</c:v>
                </c:pt>
                <c:pt idx="11">
                  <c:v>III-L. Training and Performance Assurance</c:v>
                </c:pt>
                <c:pt idx="12">
                  <c:v>III-M. Management of Change</c:v>
                </c:pt>
                <c:pt idx="13">
                  <c:v>III-N. Operation Readiness</c:v>
                </c:pt>
                <c:pt idx="14">
                  <c:v>III-O. Operational Discipline</c:v>
                </c:pt>
                <c:pt idx="15">
                  <c:v>III-P. Emergency Management</c:v>
                </c:pt>
                <c:pt idx="16">
                  <c:v>III-Q. Facility Engineering, Procurement, Construction and Handover</c:v>
                </c:pt>
                <c:pt idx="17">
                  <c:v>IV-R. Incident Investigation</c:v>
                </c:pt>
                <c:pt idx="18">
                  <c:v>IV-S. Measurement and Management Indicators</c:v>
                </c:pt>
                <c:pt idx="19">
                  <c:v>IV-T. Audits</c:v>
                </c:pt>
                <c:pt idx="20">
                  <c:v>IV-U. Management Review and Continuous Improvement</c:v>
                </c:pt>
              </c:strCache>
            </c:strRef>
          </c:cat>
          <c:val>
            <c:numRef>
              <c:f>'Results %'!$B$9:$V$9</c:f>
              <c:numCache>
                <c:formatCode>0%</c:formatCode>
                <c:ptCount val="21"/>
                <c:pt idx="0">
                  <c:v>0.625</c:v>
                </c:pt>
                <c:pt idx="1">
                  <c:v>0.77500000000000002</c:v>
                </c:pt>
                <c:pt idx="2">
                  <c:v>0.65</c:v>
                </c:pt>
                <c:pt idx="3">
                  <c:v>0.625</c:v>
                </c:pt>
                <c:pt idx="4">
                  <c:v>0.7</c:v>
                </c:pt>
                <c:pt idx="5">
                  <c:v>0.7</c:v>
                </c:pt>
                <c:pt idx="6">
                  <c:v>0.75</c:v>
                </c:pt>
                <c:pt idx="7">
                  <c:v>0.77272727272727271</c:v>
                </c:pt>
                <c:pt idx="8">
                  <c:v>0.65384615384615385</c:v>
                </c:pt>
                <c:pt idx="9">
                  <c:v>0.71250000000000002</c:v>
                </c:pt>
                <c:pt idx="10">
                  <c:v>0.7</c:v>
                </c:pt>
                <c:pt idx="11">
                  <c:v>0.67500000000000004</c:v>
                </c:pt>
                <c:pt idx="12">
                  <c:v>0.64583333333333337</c:v>
                </c:pt>
                <c:pt idx="13">
                  <c:v>0.65</c:v>
                </c:pt>
                <c:pt idx="14">
                  <c:v>0.7</c:v>
                </c:pt>
                <c:pt idx="15">
                  <c:v>0.625</c:v>
                </c:pt>
                <c:pt idx="16">
                  <c:v>0.875</c:v>
                </c:pt>
                <c:pt idx="17">
                  <c:v>0.66666666666666663</c:v>
                </c:pt>
                <c:pt idx="18">
                  <c:v>0.63636363636363635</c:v>
                </c:pt>
                <c:pt idx="19">
                  <c:v>0.8</c:v>
                </c:pt>
                <c:pt idx="20">
                  <c:v>0.75</c:v>
                </c:pt>
              </c:numCache>
            </c:numRef>
          </c:val>
          <c:extLst>
            <c:ext xmlns:c16="http://schemas.microsoft.com/office/drawing/2014/chart" uri="{C3380CC4-5D6E-409C-BE32-E72D297353CC}">
              <c16:uniqueId val="{00000000-88BA-4A59-95C1-D215734CBD84}"/>
            </c:ext>
          </c:extLst>
        </c:ser>
        <c:ser>
          <c:idx val="1"/>
          <c:order val="1"/>
          <c:tx>
            <c:strRef>
              <c:f>'Results %'!$A$10</c:f>
              <c:strCache>
                <c:ptCount val="1"/>
                <c:pt idx="0">
                  <c:v>Key Items Average</c:v>
                </c:pt>
              </c:strCache>
            </c:strRef>
          </c:tx>
          <c:invertIfNegative val="0"/>
          <c:dLbls>
            <c:spPr>
              <a:noFill/>
              <a:ln>
                <a:noFill/>
              </a:ln>
              <a:effectLst/>
            </c:spPr>
            <c:txPr>
              <a:bodyPr/>
              <a:lstStyle/>
              <a:p>
                <a:pPr>
                  <a:defRPr sz="800" b="1">
                    <a:solidFill>
                      <a:schemeClr val="bg1"/>
                    </a:solidFill>
                  </a:defRPr>
                </a:pPr>
                <a:endParaRPr lang="es-UY"/>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Lists!$C$2:$C$22</c:f>
              <c:strCache>
                <c:ptCount val="21"/>
                <c:pt idx="0">
                  <c:v>I-A. Process Safety Culture</c:v>
                </c:pt>
                <c:pt idx="1">
                  <c:v>I-B. Compliance with Standards</c:v>
                </c:pt>
                <c:pt idx="2">
                  <c:v>I-C. Process Safety Skills</c:v>
                </c:pt>
                <c:pt idx="3">
                  <c:v>I-D. Workers’ Involvement</c:v>
                </c:pt>
                <c:pt idx="4">
                  <c:v>I-E. Stakeholders’ Involvement</c:v>
                </c:pt>
                <c:pt idx="5">
                  <c:v>II-F. Process Information and Documentation Management</c:v>
                </c:pt>
                <c:pt idx="6">
                  <c:v>II-G. Hazard Identification and Risk Analysis</c:v>
                </c:pt>
                <c:pt idx="7">
                  <c:v>III-H. Operation Procedures</c:v>
                </c:pt>
                <c:pt idx="8">
                  <c:v>III-I. Safe Work Practices</c:v>
                </c:pt>
                <c:pt idx="9">
                  <c:v>III-J. Asset Integrity and Reliability</c:v>
                </c:pt>
                <c:pt idx="10">
                  <c:v>III-K. Contractors Management</c:v>
                </c:pt>
                <c:pt idx="11">
                  <c:v>III-L. Training and Performance Assurance</c:v>
                </c:pt>
                <c:pt idx="12">
                  <c:v>III-M. Management of Change</c:v>
                </c:pt>
                <c:pt idx="13">
                  <c:v>III-N. Operation Readiness</c:v>
                </c:pt>
                <c:pt idx="14">
                  <c:v>III-O. Operational Discipline</c:v>
                </c:pt>
                <c:pt idx="15">
                  <c:v>III-P. Emergency Management</c:v>
                </c:pt>
                <c:pt idx="16">
                  <c:v>III-Q. Facility Engineering, Procurement, Construction and Handover</c:v>
                </c:pt>
                <c:pt idx="17">
                  <c:v>IV-R. Incident Investigation</c:v>
                </c:pt>
                <c:pt idx="18">
                  <c:v>IV-S. Measurement and Management Indicators</c:v>
                </c:pt>
                <c:pt idx="19">
                  <c:v>IV-T. Audits</c:v>
                </c:pt>
                <c:pt idx="20">
                  <c:v>IV-U. Management Review and Continuous Improvement</c:v>
                </c:pt>
              </c:strCache>
            </c:strRef>
          </c:cat>
          <c:val>
            <c:numRef>
              <c:f>'Results %'!$B$10:$V$10</c:f>
              <c:numCache>
                <c:formatCode>0%</c:formatCode>
                <c:ptCount val="21"/>
                <c:pt idx="0">
                  <c:v>0.6875</c:v>
                </c:pt>
                <c:pt idx="1">
                  <c:v>0.8125</c:v>
                </c:pt>
                <c:pt idx="2">
                  <c:v>0.6875</c:v>
                </c:pt>
                <c:pt idx="3">
                  <c:v>0.75</c:v>
                </c:pt>
                <c:pt idx="4">
                  <c:v>0.66666666666666663</c:v>
                </c:pt>
                <c:pt idx="5">
                  <c:v>0.8125</c:v>
                </c:pt>
                <c:pt idx="6">
                  <c:v>0.875</c:v>
                </c:pt>
                <c:pt idx="7">
                  <c:v>0.8125</c:v>
                </c:pt>
                <c:pt idx="8">
                  <c:v>0.6</c:v>
                </c:pt>
                <c:pt idx="9">
                  <c:v>0.7857142857142857</c:v>
                </c:pt>
                <c:pt idx="10">
                  <c:v>0.75</c:v>
                </c:pt>
                <c:pt idx="11">
                  <c:v>0.625</c:v>
                </c:pt>
                <c:pt idx="12">
                  <c:v>0.5625</c:v>
                </c:pt>
                <c:pt idx="13">
                  <c:v>0.6</c:v>
                </c:pt>
                <c:pt idx="14">
                  <c:v>0.8125</c:v>
                </c:pt>
                <c:pt idx="15">
                  <c:v>0.54166666666666663</c:v>
                </c:pt>
                <c:pt idx="16">
                  <c:v>1</c:v>
                </c:pt>
                <c:pt idx="17">
                  <c:v>0.6</c:v>
                </c:pt>
                <c:pt idx="18">
                  <c:v>0.6875</c:v>
                </c:pt>
                <c:pt idx="19">
                  <c:v>0.75</c:v>
                </c:pt>
                <c:pt idx="20">
                  <c:v>0.75</c:v>
                </c:pt>
              </c:numCache>
            </c:numRef>
          </c:val>
          <c:extLst>
            <c:ext xmlns:c16="http://schemas.microsoft.com/office/drawing/2014/chart" uri="{C3380CC4-5D6E-409C-BE32-E72D297353CC}">
              <c16:uniqueId val="{00000001-88BA-4A59-95C1-D215734CBD84}"/>
            </c:ext>
          </c:extLst>
        </c:ser>
        <c:dLbls>
          <c:showLegendKey val="0"/>
          <c:showVal val="0"/>
          <c:showCatName val="0"/>
          <c:showSerName val="0"/>
          <c:showPercent val="0"/>
          <c:showBubbleSize val="0"/>
        </c:dLbls>
        <c:gapWidth val="150"/>
        <c:axId val="972461648"/>
        <c:axId val="976911368"/>
      </c:barChart>
      <c:catAx>
        <c:axId val="972461648"/>
        <c:scaling>
          <c:orientation val="maxMin"/>
        </c:scaling>
        <c:delete val="0"/>
        <c:axPos val="l"/>
        <c:numFmt formatCode="General" sourceLinked="0"/>
        <c:majorTickMark val="out"/>
        <c:minorTickMark val="none"/>
        <c:tickLblPos val="nextTo"/>
        <c:txPr>
          <a:bodyPr/>
          <a:lstStyle/>
          <a:p>
            <a:pPr>
              <a:defRPr b="1"/>
            </a:pPr>
            <a:endParaRPr lang="es-UY"/>
          </a:p>
        </c:txPr>
        <c:crossAx val="976911368"/>
        <c:crosses val="autoZero"/>
        <c:auto val="1"/>
        <c:lblAlgn val="ctr"/>
        <c:lblOffset val="100"/>
        <c:noMultiLvlLbl val="0"/>
      </c:catAx>
      <c:valAx>
        <c:axId val="976911368"/>
        <c:scaling>
          <c:orientation val="minMax"/>
        </c:scaling>
        <c:delete val="0"/>
        <c:axPos val="b"/>
        <c:majorGridlines/>
        <c:numFmt formatCode="0%" sourceLinked="1"/>
        <c:majorTickMark val="out"/>
        <c:minorTickMark val="none"/>
        <c:tickLblPos val="nextTo"/>
        <c:txPr>
          <a:bodyPr/>
          <a:lstStyle/>
          <a:p>
            <a:pPr>
              <a:defRPr b="1"/>
            </a:pPr>
            <a:endParaRPr lang="es-UY"/>
          </a:p>
        </c:txPr>
        <c:crossAx val="972461648"/>
        <c:crosses val="max"/>
        <c:crossBetween val="between"/>
      </c:valAx>
    </c:plotArea>
    <c:legend>
      <c:legendPos val="t"/>
      <c:overlay val="0"/>
      <c:txPr>
        <a:bodyPr/>
        <a:lstStyle/>
        <a:p>
          <a:pPr>
            <a:defRPr b="1"/>
          </a:pPr>
          <a:endParaRPr lang="es-UY"/>
        </a:p>
      </c:txPr>
    </c:legend>
    <c:plotVisOnly val="1"/>
    <c:dispBlanksAs val="gap"/>
    <c:showDLblsOverMax val="0"/>
  </c:char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s-UY"/>
              <a:t>Average scores - Pillar I Elements - Commitment to Process Safety</a:t>
            </a:r>
          </a:p>
        </c:rich>
      </c:tx>
      <c:overlay val="0"/>
      <c:spPr>
        <a:noFill/>
        <a:ln>
          <a:noFill/>
        </a:ln>
        <a:effectLst/>
      </c:spPr>
    </c:title>
    <c:autoTitleDeleted val="0"/>
    <c:plotArea>
      <c:layout/>
      <c:radarChart>
        <c:radarStyle val="marker"/>
        <c:varyColors val="0"/>
        <c:ser>
          <c:idx val="0"/>
          <c:order val="0"/>
          <c:tx>
            <c:strRef>
              <c:f>'Results %'!$A$9</c:f>
              <c:strCache>
                <c:ptCount val="1"/>
                <c:pt idx="0">
                  <c:v>Element Average</c:v>
                </c:pt>
              </c:strCache>
            </c:strRef>
          </c:tx>
          <c:spPr>
            <a:ln w="28575" cap="rnd">
              <a:solidFill>
                <a:schemeClr val="accent1"/>
              </a:solidFill>
              <a:round/>
            </a:ln>
            <a:effectLst/>
          </c:spPr>
          <c:marker>
            <c:symbol val="none"/>
          </c:marker>
          <c:cat>
            <c:strRef>
              <c:f>Lists!$C$2:$C$6</c:f>
              <c:strCache>
                <c:ptCount val="5"/>
                <c:pt idx="0">
                  <c:v>I-A. Process Safety Culture</c:v>
                </c:pt>
                <c:pt idx="1">
                  <c:v>I-B. Compliance with Standards</c:v>
                </c:pt>
                <c:pt idx="2">
                  <c:v>I-C. Process Safety Skills</c:v>
                </c:pt>
                <c:pt idx="3">
                  <c:v>I-D. Workers’ Involvement</c:v>
                </c:pt>
                <c:pt idx="4">
                  <c:v>I-E. Stakeholders’ Involvement</c:v>
                </c:pt>
              </c:strCache>
            </c:strRef>
          </c:cat>
          <c:val>
            <c:numRef>
              <c:f>'Results %'!$B$9:$F$9</c:f>
              <c:numCache>
                <c:formatCode>0%</c:formatCode>
                <c:ptCount val="5"/>
                <c:pt idx="0">
                  <c:v>0.625</c:v>
                </c:pt>
                <c:pt idx="1">
                  <c:v>0.77500000000000002</c:v>
                </c:pt>
                <c:pt idx="2">
                  <c:v>0.65</c:v>
                </c:pt>
                <c:pt idx="3">
                  <c:v>0.625</c:v>
                </c:pt>
                <c:pt idx="4">
                  <c:v>0.7</c:v>
                </c:pt>
              </c:numCache>
            </c:numRef>
          </c:val>
          <c:extLst>
            <c:ext xmlns:c16="http://schemas.microsoft.com/office/drawing/2014/chart" uri="{C3380CC4-5D6E-409C-BE32-E72D297353CC}">
              <c16:uniqueId val="{00000000-C794-4723-95DD-B5B6490958C7}"/>
            </c:ext>
          </c:extLst>
        </c:ser>
        <c:ser>
          <c:idx val="1"/>
          <c:order val="1"/>
          <c:tx>
            <c:strRef>
              <c:f>'Results %'!$A$10</c:f>
              <c:strCache>
                <c:ptCount val="1"/>
                <c:pt idx="0">
                  <c:v>Key Items Average</c:v>
                </c:pt>
              </c:strCache>
            </c:strRef>
          </c:tx>
          <c:spPr>
            <a:ln w="28575" cap="rnd">
              <a:solidFill>
                <a:schemeClr val="accent2"/>
              </a:solidFill>
              <a:round/>
            </a:ln>
            <a:effectLst/>
          </c:spPr>
          <c:marker>
            <c:symbol val="none"/>
          </c:marker>
          <c:cat>
            <c:strRef>
              <c:f>Lists!$C$2:$C$6</c:f>
              <c:strCache>
                <c:ptCount val="5"/>
                <c:pt idx="0">
                  <c:v>I-A. Process Safety Culture</c:v>
                </c:pt>
                <c:pt idx="1">
                  <c:v>I-B. Compliance with Standards</c:v>
                </c:pt>
                <c:pt idx="2">
                  <c:v>I-C. Process Safety Skills</c:v>
                </c:pt>
                <c:pt idx="3">
                  <c:v>I-D. Workers’ Involvement</c:v>
                </c:pt>
                <c:pt idx="4">
                  <c:v>I-E. Stakeholders’ Involvement</c:v>
                </c:pt>
              </c:strCache>
            </c:strRef>
          </c:cat>
          <c:val>
            <c:numRef>
              <c:f>'Results %'!$B$10:$F$10</c:f>
              <c:numCache>
                <c:formatCode>0%</c:formatCode>
                <c:ptCount val="5"/>
                <c:pt idx="0">
                  <c:v>0.6875</c:v>
                </c:pt>
                <c:pt idx="1">
                  <c:v>0.8125</c:v>
                </c:pt>
                <c:pt idx="2">
                  <c:v>0.6875</c:v>
                </c:pt>
                <c:pt idx="3">
                  <c:v>0.75</c:v>
                </c:pt>
                <c:pt idx="4">
                  <c:v>0.66666666666666663</c:v>
                </c:pt>
              </c:numCache>
            </c:numRef>
          </c:val>
          <c:extLst>
            <c:ext xmlns:c16="http://schemas.microsoft.com/office/drawing/2014/chart" uri="{C3380CC4-5D6E-409C-BE32-E72D297353CC}">
              <c16:uniqueId val="{00000001-C794-4723-95DD-B5B6490958C7}"/>
            </c:ext>
          </c:extLst>
        </c:ser>
        <c:dLbls>
          <c:showLegendKey val="0"/>
          <c:showVal val="0"/>
          <c:showCatName val="0"/>
          <c:showSerName val="0"/>
          <c:showPercent val="0"/>
          <c:showBubbleSize val="0"/>
        </c:dLbls>
        <c:axId val="918223608"/>
        <c:axId val="918222432"/>
      </c:radarChart>
      <c:catAx>
        <c:axId val="918223608"/>
        <c:scaling>
          <c:orientation val="minMax"/>
        </c:scaling>
        <c:delete val="0"/>
        <c:axPos val="b"/>
        <c:majorGridlines>
          <c:spPr>
            <a:ln w="9525" cap="flat" cmpd="sng" algn="ctr">
              <a:solidFill>
                <a:schemeClr val="tx1">
                  <a:lumMod val="15000"/>
                  <a:lumOff val="85000"/>
                </a:schemeClr>
              </a:solidFill>
              <a:round/>
            </a:ln>
            <a:effectLst/>
          </c:spPr>
        </c:majorGridlines>
        <c:numFmt formatCode="@" sourceLinked="0"/>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b="1"/>
            </a:pPr>
            <a:endParaRPr lang="es-UY"/>
          </a:p>
        </c:txPr>
        <c:crossAx val="918222432"/>
        <c:crosses val="autoZero"/>
        <c:auto val="1"/>
        <c:lblAlgn val="ctr"/>
        <c:lblOffset val="100"/>
        <c:noMultiLvlLbl val="0"/>
      </c:catAx>
      <c:valAx>
        <c:axId val="9182224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in"/>
        <c:minorTickMark val="none"/>
        <c:tickLblPos val="nextTo"/>
        <c:spPr>
          <a:noFill/>
          <a:ln>
            <a:solidFill>
              <a:schemeClr val="accent1"/>
            </a:solidFill>
          </a:ln>
          <a:effectLst/>
        </c:spPr>
        <c:txPr>
          <a:bodyPr rot="-60000000" vert="horz"/>
          <a:lstStyle/>
          <a:p>
            <a:pPr>
              <a:defRPr/>
            </a:pPr>
            <a:endParaRPr lang="es-UY"/>
          </a:p>
        </c:txPr>
        <c:crossAx val="918223608"/>
        <c:crosses val="autoZero"/>
        <c:crossBetween val="between"/>
      </c:valAx>
      <c:spPr>
        <a:noFill/>
        <a:ln>
          <a:noFill/>
        </a:ln>
        <a:effectLst/>
      </c:spPr>
    </c:plotArea>
    <c:legend>
      <c:legendPos val="t"/>
      <c:overlay val="0"/>
      <c:spPr>
        <a:noFill/>
        <a:ln>
          <a:noFill/>
        </a:ln>
        <a:effectLst/>
      </c:spPr>
      <c:txPr>
        <a:bodyPr rot="0" vert="horz"/>
        <a:lstStyle/>
        <a:p>
          <a:pPr>
            <a:defRPr/>
          </a:pPr>
          <a:endParaRPr lang="es-UY"/>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pPr>
      <a:endParaRPr lang="es-UY"/>
    </a:p>
  </c:txPr>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s-UY" b="1">
                <a:solidFill>
                  <a:sysClr val="windowText" lastClr="000000"/>
                </a:solidFill>
              </a:rPr>
              <a:t>Average</a:t>
            </a:r>
            <a:r>
              <a:rPr lang="es-UY" b="1" baseline="0">
                <a:solidFill>
                  <a:sysClr val="windowText" lastClr="000000"/>
                </a:solidFill>
              </a:rPr>
              <a:t> Scores</a:t>
            </a:r>
            <a:r>
              <a:rPr lang="es-UY" b="1">
                <a:solidFill>
                  <a:sysClr val="windowText" lastClr="000000"/>
                </a:solidFill>
              </a:rPr>
              <a:t> - </a:t>
            </a:r>
            <a:r>
              <a:rPr lang="es-UY" b="1" baseline="0">
                <a:solidFill>
                  <a:sysClr val="windowText" lastClr="000000"/>
                </a:solidFill>
              </a:rPr>
              <a:t>Pillar II Elements - Risk Identification and Analysis</a:t>
            </a:r>
            <a:endParaRPr lang="es-UY" b="1">
              <a:solidFill>
                <a:sysClr val="windowText" lastClr="000000"/>
              </a:solidFill>
            </a:endParaRPr>
          </a:p>
        </c:rich>
      </c:tx>
      <c:overlay val="0"/>
      <c:spPr>
        <a:noFill/>
        <a:ln>
          <a:noFill/>
        </a:ln>
        <a:effectLst/>
      </c:spPr>
    </c:title>
    <c:autoTitleDeleted val="0"/>
    <c:plotArea>
      <c:layout>
        <c:manualLayout>
          <c:layoutTarget val="inner"/>
          <c:xMode val="edge"/>
          <c:yMode val="edge"/>
          <c:x val="0.23581117842088298"/>
          <c:y val="0.13637641900203673"/>
          <c:w val="0.53384507176410378"/>
          <c:h val="0.81714089056993688"/>
        </c:manualLayout>
      </c:layout>
      <c:barChart>
        <c:barDir val="bar"/>
        <c:grouping val="clustered"/>
        <c:varyColors val="0"/>
        <c:ser>
          <c:idx val="0"/>
          <c:order val="0"/>
          <c:tx>
            <c:strRef>
              <c:f>'Results %'!$A$9</c:f>
              <c:strCache>
                <c:ptCount val="1"/>
                <c:pt idx="0">
                  <c:v>Element Average</c:v>
                </c:pt>
              </c:strCache>
            </c:strRef>
          </c:tx>
          <c:spPr>
            <a:solidFill>
              <a:schemeClr val="accent1"/>
            </a:solidFill>
            <a:ln>
              <a:noFill/>
            </a:ln>
            <a:effectLst/>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Lists!$C$7:$C$8</c:f>
              <c:strCache>
                <c:ptCount val="2"/>
                <c:pt idx="0">
                  <c:v>II-F. Process Information and Documentation Management</c:v>
                </c:pt>
                <c:pt idx="1">
                  <c:v>II-G. Hazard Identification and Risk Analysis</c:v>
                </c:pt>
              </c:strCache>
            </c:strRef>
          </c:cat>
          <c:val>
            <c:numRef>
              <c:f>'Results %'!$G$9:$H$9</c:f>
              <c:numCache>
                <c:formatCode>0%</c:formatCode>
                <c:ptCount val="2"/>
                <c:pt idx="0">
                  <c:v>0.7</c:v>
                </c:pt>
                <c:pt idx="1">
                  <c:v>0.75</c:v>
                </c:pt>
              </c:numCache>
            </c:numRef>
          </c:val>
          <c:extLst>
            <c:ext xmlns:c16="http://schemas.microsoft.com/office/drawing/2014/chart" uri="{C3380CC4-5D6E-409C-BE32-E72D297353CC}">
              <c16:uniqueId val="{00000000-EA2B-4D8E-B6CD-DE89B33CC58C}"/>
            </c:ext>
          </c:extLst>
        </c:ser>
        <c:ser>
          <c:idx val="1"/>
          <c:order val="1"/>
          <c:tx>
            <c:strRef>
              <c:f>'Results %'!$A$10</c:f>
              <c:strCache>
                <c:ptCount val="1"/>
                <c:pt idx="0">
                  <c:v>Key Items Average</c:v>
                </c:pt>
              </c:strCache>
            </c:strRef>
          </c:tx>
          <c:spPr>
            <a:solidFill>
              <a:schemeClr val="accent2"/>
            </a:solidFill>
            <a:ln>
              <a:noFill/>
            </a:ln>
            <a:effectLst/>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Lists!$C$7:$C$8</c:f>
              <c:strCache>
                <c:ptCount val="2"/>
                <c:pt idx="0">
                  <c:v>II-F. Process Information and Documentation Management</c:v>
                </c:pt>
                <c:pt idx="1">
                  <c:v>II-G. Hazard Identification and Risk Analysis</c:v>
                </c:pt>
              </c:strCache>
            </c:strRef>
          </c:cat>
          <c:val>
            <c:numRef>
              <c:f>'Results %'!$G$10:$H$10</c:f>
              <c:numCache>
                <c:formatCode>0%</c:formatCode>
                <c:ptCount val="2"/>
                <c:pt idx="0">
                  <c:v>0.8125</c:v>
                </c:pt>
                <c:pt idx="1">
                  <c:v>0.875</c:v>
                </c:pt>
              </c:numCache>
            </c:numRef>
          </c:val>
          <c:extLst>
            <c:ext xmlns:c16="http://schemas.microsoft.com/office/drawing/2014/chart" uri="{C3380CC4-5D6E-409C-BE32-E72D297353CC}">
              <c16:uniqueId val="{00000001-EA2B-4D8E-B6CD-DE89B33CC58C}"/>
            </c:ext>
          </c:extLst>
        </c:ser>
        <c:dLbls>
          <c:showLegendKey val="0"/>
          <c:showVal val="0"/>
          <c:showCatName val="0"/>
          <c:showSerName val="0"/>
          <c:showPercent val="0"/>
          <c:showBubbleSize val="0"/>
        </c:dLbls>
        <c:gapWidth val="150"/>
        <c:axId val="971541496"/>
        <c:axId val="971541104"/>
      </c:barChart>
      <c:catAx>
        <c:axId val="9715414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s-UY"/>
          </a:p>
        </c:txPr>
        <c:crossAx val="971541104"/>
        <c:crosses val="autoZero"/>
        <c:auto val="1"/>
        <c:lblAlgn val="ctr"/>
        <c:lblOffset val="100"/>
        <c:noMultiLvlLbl val="0"/>
      </c:catAx>
      <c:valAx>
        <c:axId val="97154110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0%" sourceLinked="0"/>
        <c:majorTickMark val="in"/>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UY"/>
          </a:p>
        </c:txPr>
        <c:crossAx val="971541496"/>
        <c:crosses val="autoZero"/>
        <c:crossBetween val="between"/>
        <c:majorUnit val="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s-UY"/>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UY"/>
    </a:p>
  </c:txPr>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s-UY" b="1">
                <a:solidFill>
                  <a:sysClr val="windowText" lastClr="000000"/>
                </a:solidFill>
              </a:rPr>
              <a:t>Average Scores- </a:t>
            </a:r>
            <a:r>
              <a:rPr lang="es-UY" b="1" baseline="0">
                <a:solidFill>
                  <a:sysClr val="windowText" lastClr="000000"/>
                </a:solidFill>
              </a:rPr>
              <a:t>Pillar III Elements - Risk Management</a:t>
            </a:r>
            <a:endParaRPr lang="es-UY" b="1">
              <a:solidFill>
                <a:sysClr val="windowText" lastClr="000000"/>
              </a:solidFill>
            </a:endParaRPr>
          </a:p>
        </c:rich>
      </c:tx>
      <c:overlay val="0"/>
      <c:spPr>
        <a:noFill/>
        <a:ln>
          <a:noFill/>
        </a:ln>
        <a:effectLst/>
      </c:spPr>
    </c:title>
    <c:autoTitleDeleted val="0"/>
    <c:plotArea>
      <c:layout/>
      <c:radarChart>
        <c:radarStyle val="marker"/>
        <c:varyColors val="0"/>
        <c:ser>
          <c:idx val="0"/>
          <c:order val="0"/>
          <c:tx>
            <c:strRef>
              <c:f>'Results %'!$A$9</c:f>
              <c:strCache>
                <c:ptCount val="1"/>
                <c:pt idx="0">
                  <c:v>Element Average</c:v>
                </c:pt>
              </c:strCache>
            </c:strRef>
          </c:tx>
          <c:spPr>
            <a:ln w="28575" cap="rnd">
              <a:solidFill>
                <a:schemeClr val="accent1"/>
              </a:solidFill>
              <a:round/>
            </a:ln>
            <a:effectLst/>
          </c:spPr>
          <c:marker>
            <c:symbol val="none"/>
          </c:marker>
          <c:cat>
            <c:strRef>
              <c:f>Lists!$C$9:$C$18</c:f>
              <c:strCache>
                <c:ptCount val="10"/>
                <c:pt idx="0">
                  <c:v>III-H. Operation Procedures</c:v>
                </c:pt>
                <c:pt idx="1">
                  <c:v>III-I. Safe Work Practices</c:v>
                </c:pt>
                <c:pt idx="2">
                  <c:v>III-J. Asset Integrity and Reliability</c:v>
                </c:pt>
                <c:pt idx="3">
                  <c:v>III-K. Contractors Management</c:v>
                </c:pt>
                <c:pt idx="4">
                  <c:v>III-L. Training and Performance Assurance</c:v>
                </c:pt>
                <c:pt idx="5">
                  <c:v>III-M. Management of Change</c:v>
                </c:pt>
                <c:pt idx="6">
                  <c:v>III-N. Operation Readiness</c:v>
                </c:pt>
                <c:pt idx="7">
                  <c:v>III-O. Operational Discipline</c:v>
                </c:pt>
                <c:pt idx="8">
                  <c:v>III-P. Emergency Management</c:v>
                </c:pt>
                <c:pt idx="9">
                  <c:v>III-Q. Facility Engineering, Procurement, Construction and Handover</c:v>
                </c:pt>
              </c:strCache>
            </c:strRef>
          </c:cat>
          <c:val>
            <c:numRef>
              <c:f>'Results %'!$I$9:$R$9</c:f>
              <c:numCache>
                <c:formatCode>0%</c:formatCode>
                <c:ptCount val="10"/>
                <c:pt idx="0">
                  <c:v>0.77272727272727271</c:v>
                </c:pt>
                <c:pt idx="1">
                  <c:v>0.65384615384615385</c:v>
                </c:pt>
                <c:pt idx="2">
                  <c:v>0.71250000000000002</c:v>
                </c:pt>
                <c:pt idx="3">
                  <c:v>0.7</c:v>
                </c:pt>
                <c:pt idx="4">
                  <c:v>0.67500000000000004</c:v>
                </c:pt>
                <c:pt idx="5">
                  <c:v>0.64583333333333337</c:v>
                </c:pt>
                <c:pt idx="6">
                  <c:v>0.65</c:v>
                </c:pt>
                <c:pt idx="7">
                  <c:v>0.7</c:v>
                </c:pt>
                <c:pt idx="8">
                  <c:v>0.625</c:v>
                </c:pt>
                <c:pt idx="9">
                  <c:v>0.875</c:v>
                </c:pt>
              </c:numCache>
            </c:numRef>
          </c:val>
          <c:extLst>
            <c:ext xmlns:c16="http://schemas.microsoft.com/office/drawing/2014/chart" uri="{C3380CC4-5D6E-409C-BE32-E72D297353CC}">
              <c16:uniqueId val="{00000000-1273-4EC7-8E1F-82346FBAFFDE}"/>
            </c:ext>
          </c:extLst>
        </c:ser>
        <c:ser>
          <c:idx val="1"/>
          <c:order val="1"/>
          <c:tx>
            <c:strRef>
              <c:f>'Results %'!$A$10</c:f>
              <c:strCache>
                <c:ptCount val="1"/>
                <c:pt idx="0">
                  <c:v>Key Items Average</c:v>
                </c:pt>
              </c:strCache>
            </c:strRef>
          </c:tx>
          <c:spPr>
            <a:ln w="28575" cap="rnd">
              <a:solidFill>
                <a:schemeClr val="accent2"/>
              </a:solidFill>
              <a:round/>
            </a:ln>
            <a:effectLst/>
          </c:spPr>
          <c:marker>
            <c:symbol val="none"/>
          </c:marker>
          <c:cat>
            <c:strRef>
              <c:f>Lists!$C$9:$C$18</c:f>
              <c:strCache>
                <c:ptCount val="10"/>
                <c:pt idx="0">
                  <c:v>III-H. Operation Procedures</c:v>
                </c:pt>
                <c:pt idx="1">
                  <c:v>III-I. Safe Work Practices</c:v>
                </c:pt>
                <c:pt idx="2">
                  <c:v>III-J. Asset Integrity and Reliability</c:v>
                </c:pt>
                <c:pt idx="3">
                  <c:v>III-K. Contractors Management</c:v>
                </c:pt>
                <c:pt idx="4">
                  <c:v>III-L. Training and Performance Assurance</c:v>
                </c:pt>
                <c:pt idx="5">
                  <c:v>III-M. Management of Change</c:v>
                </c:pt>
                <c:pt idx="6">
                  <c:v>III-N. Operation Readiness</c:v>
                </c:pt>
                <c:pt idx="7">
                  <c:v>III-O. Operational Discipline</c:v>
                </c:pt>
                <c:pt idx="8">
                  <c:v>III-P. Emergency Management</c:v>
                </c:pt>
                <c:pt idx="9">
                  <c:v>III-Q. Facility Engineering, Procurement, Construction and Handover</c:v>
                </c:pt>
              </c:strCache>
            </c:strRef>
          </c:cat>
          <c:val>
            <c:numRef>
              <c:f>'Results %'!$I$10:$R$10</c:f>
              <c:numCache>
                <c:formatCode>0%</c:formatCode>
                <c:ptCount val="10"/>
                <c:pt idx="0">
                  <c:v>0.8125</c:v>
                </c:pt>
                <c:pt idx="1">
                  <c:v>0.6</c:v>
                </c:pt>
                <c:pt idx="2">
                  <c:v>0.7857142857142857</c:v>
                </c:pt>
                <c:pt idx="3">
                  <c:v>0.75</c:v>
                </c:pt>
                <c:pt idx="4">
                  <c:v>0.625</c:v>
                </c:pt>
                <c:pt idx="5">
                  <c:v>0.5625</c:v>
                </c:pt>
                <c:pt idx="6">
                  <c:v>0.6</c:v>
                </c:pt>
                <c:pt idx="7">
                  <c:v>0.8125</c:v>
                </c:pt>
                <c:pt idx="8">
                  <c:v>0.54166666666666663</c:v>
                </c:pt>
                <c:pt idx="9">
                  <c:v>1</c:v>
                </c:pt>
              </c:numCache>
            </c:numRef>
          </c:val>
          <c:extLst>
            <c:ext xmlns:c16="http://schemas.microsoft.com/office/drawing/2014/chart" uri="{C3380CC4-5D6E-409C-BE32-E72D297353CC}">
              <c16:uniqueId val="{00000001-1273-4EC7-8E1F-82346FBAFFDE}"/>
            </c:ext>
          </c:extLst>
        </c:ser>
        <c:dLbls>
          <c:showLegendKey val="0"/>
          <c:showVal val="0"/>
          <c:showCatName val="0"/>
          <c:showSerName val="0"/>
          <c:showPercent val="0"/>
          <c:showBubbleSize val="0"/>
        </c:dLbls>
        <c:axId val="821718112"/>
        <c:axId val="821718504"/>
      </c:radarChart>
      <c:catAx>
        <c:axId val="821718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s-UY"/>
          </a:p>
        </c:txPr>
        <c:crossAx val="821718504"/>
        <c:crosses val="autoZero"/>
        <c:auto val="1"/>
        <c:lblAlgn val="ctr"/>
        <c:lblOffset val="100"/>
        <c:noMultiLvlLbl val="0"/>
      </c:catAx>
      <c:valAx>
        <c:axId val="8217185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in"/>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UY"/>
          </a:p>
        </c:txPr>
        <c:crossAx val="82171811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s-UY"/>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UY"/>
    </a:p>
  </c:txPr>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s-UY" sz="1400" b="1" i="0" u="none" strike="noStrike" kern="1200" spc="0" baseline="0">
                <a:solidFill>
                  <a:sysClr val="windowText" lastClr="000000"/>
                </a:solidFill>
              </a:rPr>
              <a:t>Average Scores- Pillar IV Elements - Assessment and Continuous Improvement</a:t>
            </a:r>
          </a:p>
        </c:rich>
      </c:tx>
      <c:overlay val="0"/>
      <c:spPr>
        <a:noFill/>
        <a:ln>
          <a:noFill/>
        </a:ln>
        <a:effectLst/>
      </c:spPr>
    </c:title>
    <c:autoTitleDeleted val="0"/>
    <c:plotArea>
      <c:layout/>
      <c:radarChart>
        <c:radarStyle val="marker"/>
        <c:varyColors val="0"/>
        <c:ser>
          <c:idx val="0"/>
          <c:order val="0"/>
          <c:tx>
            <c:strRef>
              <c:f>'Results %'!$A$9</c:f>
              <c:strCache>
                <c:ptCount val="1"/>
                <c:pt idx="0">
                  <c:v>Element Average</c:v>
                </c:pt>
              </c:strCache>
            </c:strRef>
          </c:tx>
          <c:spPr>
            <a:ln w="28575" cap="rnd">
              <a:solidFill>
                <a:schemeClr val="accent1"/>
              </a:solidFill>
              <a:round/>
            </a:ln>
            <a:effectLst/>
          </c:spPr>
          <c:marker>
            <c:symbol val="none"/>
          </c:marker>
          <c:cat>
            <c:strRef>
              <c:f>Lists!$C$19:$C$22</c:f>
              <c:strCache>
                <c:ptCount val="4"/>
                <c:pt idx="0">
                  <c:v>IV-R. Incident Investigation</c:v>
                </c:pt>
                <c:pt idx="1">
                  <c:v>IV-S. Measurement and Management Indicators</c:v>
                </c:pt>
                <c:pt idx="2">
                  <c:v>IV-T. Audits</c:v>
                </c:pt>
                <c:pt idx="3">
                  <c:v>IV-U. Management Review and Continuous Improvement</c:v>
                </c:pt>
              </c:strCache>
            </c:strRef>
          </c:cat>
          <c:val>
            <c:numRef>
              <c:f>'Results %'!$S$9:$V$9</c:f>
              <c:numCache>
                <c:formatCode>0%</c:formatCode>
                <c:ptCount val="4"/>
                <c:pt idx="0">
                  <c:v>0.66666666666666663</c:v>
                </c:pt>
                <c:pt idx="1">
                  <c:v>0.63636363636363635</c:v>
                </c:pt>
                <c:pt idx="2">
                  <c:v>0.8</c:v>
                </c:pt>
                <c:pt idx="3">
                  <c:v>0.75</c:v>
                </c:pt>
              </c:numCache>
            </c:numRef>
          </c:val>
          <c:extLst>
            <c:ext xmlns:c16="http://schemas.microsoft.com/office/drawing/2014/chart" uri="{C3380CC4-5D6E-409C-BE32-E72D297353CC}">
              <c16:uniqueId val="{00000000-1273-4EC7-8E1F-82346FBAFFDE}"/>
            </c:ext>
          </c:extLst>
        </c:ser>
        <c:ser>
          <c:idx val="1"/>
          <c:order val="1"/>
          <c:tx>
            <c:strRef>
              <c:f>'Results %'!$A$10</c:f>
              <c:strCache>
                <c:ptCount val="1"/>
                <c:pt idx="0">
                  <c:v>Key Items Average</c:v>
                </c:pt>
              </c:strCache>
            </c:strRef>
          </c:tx>
          <c:spPr>
            <a:ln w="28575" cap="rnd">
              <a:solidFill>
                <a:schemeClr val="accent2"/>
              </a:solidFill>
              <a:round/>
            </a:ln>
            <a:effectLst/>
          </c:spPr>
          <c:marker>
            <c:symbol val="none"/>
          </c:marker>
          <c:cat>
            <c:strRef>
              <c:f>Lists!$C$19:$C$22</c:f>
              <c:strCache>
                <c:ptCount val="4"/>
                <c:pt idx="0">
                  <c:v>IV-R. Incident Investigation</c:v>
                </c:pt>
                <c:pt idx="1">
                  <c:v>IV-S. Measurement and Management Indicators</c:v>
                </c:pt>
                <c:pt idx="2">
                  <c:v>IV-T. Audits</c:v>
                </c:pt>
                <c:pt idx="3">
                  <c:v>IV-U. Management Review and Continuous Improvement</c:v>
                </c:pt>
              </c:strCache>
            </c:strRef>
          </c:cat>
          <c:val>
            <c:numRef>
              <c:f>'Results %'!$S$10:$V$10</c:f>
              <c:numCache>
                <c:formatCode>0%</c:formatCode>
                <c:ptCount val="4"/>
                <c:pt idx="0">
                  <c:v>0.6</c:v>
                </c:pt>
                <c:pt idx="1">
                  <c:v>0.6875</c:v>
                </c:pt>
                <c:pt idx="2">
                  <c:v>0.75</c:v>
                </c:pt>
                <c:pt idx="3">
                  <c:v>0.75</c:v>
                </c:pt>
              </c:numCache>
            </c:numRef>
          </c:val>
          <c:extLst>
            <c:ext xmlns:c16="http://schemas.microsoft.com/office/drawing/2014/chart" uri="{C3380CC4-5D6E-409C-BE32-E72D297353CC}">
              <c16:uniqueId val="{00000001-1273-4EC7-8E1F-82346FBAFFDE}"/>
            </c:ext>
          </c:extLst>
        </c:ser>
        <c:dLbls>
          <c:showLegendKey val="0"/>
          <c:showVal val="0"/>
          <c:showCatName val="0"/>
          <c:showSerName val="0"/>
          <c:showPercent val="0"/>
          <c:showBubbleSize val="0"/>
        </c:dLbls>
        <c:axId val="974306240"/>
        <c:axId val="974306632"/>
      </c:radarChart>
      <c:catAx>
        <c:axId val="9743062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s-UY"/>
          </a:p>
        </c:txPr>
        <c:crossAx val="974306632"/>
        <c:crosses val="autoZero"/>
        <c:auto val="1"/>
        <c:lblAlgn val="ctr"/>
        <c:lblOffset val="100"/>
        <c:noMultiLvlLbl val="0"/>
      </c:catAx>
      <c:valAx>
        <c:axId val="9743066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in"/>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UY"/>
          </a:p>
        </c:txPr>
        <c:crossAx val="97430624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UY"/>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UY"/>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800-000000000000}">
  <sheetPr codeName="Gráfico15">
    <tabColor theme="3"/>
  </sheetPr>
  <sheetViews>
    <sheetView zoomScale="7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900-000000000000}">
  <sheetPr codeName="Gráfico16">
    <tabColor theme="3"/>
  </sheetPr>
  <sheetViews>
    <sheetView zoomScale="7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A00-000000000000}">
  <sheetPr codeName="Gráfico17">
    <tabColor theme="3"/>
  </sheetPr>
  <sheetViews>
    <sheetView zoomScale="7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B00-000000000000}">
  <sheetPr codeName="Gráfico18">
    <tabColor theme="3"/>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C00-000000000000}">
  <sheetPr codeName="Gráfico5">
    <tabColor theme="3"/>
  </sheetPr>
  <sheetViews>
    <sheetView zoomScale="70"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D00-000000000000}">
  <sheetPr codeName="Gráfico13">
    <tabColor theme="3"/>
  </sheetPr>
  <sheetViews>
    <sheetView zoomScale="7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E00-000000000000}">
  <sheetPr codeName="Gráfico19">
    <tabColor theme="3"/>
  </sheetPr>
  <sheetViews>
    <sheetView zoomScale="70"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1F00-000000000000}">
  <sheetPr codeName="Gráfico14">
    <tabColor theme="3"/>
  </sheetPr>
  <sheetViews>
    <sheetView zoomScale="70" workbookViewId="0"/>
  </sheetViews>
  <pageMargins left="0.7" right="0.7" top="0.75" bottom="0.75" header="0.3" footer="0.3"/>
  <drawing r:id="rId1"/>
</chartsheet>
</file>

<file path=xl/ctrlProps/ctrlProp1.xml><?xml version="1.0" encoding="utf-8"?>
<formControlPr xmlns="http://schemas.microsoft.com/office/spreadsheetml/2009/9/main" objectType="Drop" dropStyle="combo" dx="16" fmlaLink="$H$5" fmlaRange="$H$1:$H$4" noThreeD="1" sel="4" val="0"/>
</file>

<file path=xl/ctrlProps/ctrlProp2.xml><?xml version="1.0" encoding="utf-8"?>
<formControlPr xmlns="http://schemas.microsoft.com/office/spreadsheetml/2009/9/main" objectType="Drop" dropStyle="combo" dx="16" fmlaLink="Intro!$H$5" fmlaRange="Intro!$H$1:$H$4" noThreeD="1" sel="4" val="0"/>
</file>

<file path=xl/ctrlProps/ctrlProp3.xml><?xml version="1.0" encoding="utf-8"?>
<formControlPr xmlns="http://schemas.microsoft.com/office/spreadsheetml/2009/9/main" objectType="Drop" dropStyle="combo" dx="16" fmlaLink="Intro!$H$5" fmlaRange="Intro!$H$1:$H$4" noThreeD="1" sel="4" val="0"/>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9</xdr:row>
          <xdr:rowOff>180975</xdr:rowOff>
        </xdr:from>
        <xdr:to>
          <xdr:col>2</xdr:col>
          <xdr:colOff>9525</xdr:colOff>
          <xdr:row>11</xdr:row>
          <xdr:rowOff>0</xdr:rowOff>
        </xdr:to>
        <xdr:sp macro="" textlink="">
          <xdr:nvSpPr>
            <xdr:cNvPr id="8195" name="Drop Down 3" hidden="1">
              <a:extLst>
                <a:ext uri="{63B3BB69-23CF-44E3-9099-C40C66FF867C}">
                  <a14:compatExt spid="_x0000_s8195"/>
                </a:ext>
                <a:ext uri="{FF2B5EF4-FFF2-40B4-BE49-F238E27FC236}">
                  <a16:creationId xmlns:a16="http://schemas.microsoft.com/office/drawing/2014/main" id="{00000000-0008-0000-0000-000003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absoluteAnchor>
    <xdr:pos x="0" y="0"/>
    <xdr:ext cx="9293679" cy="6068786"/>
    <xdr:graphicFrame macro="">
      <xdr:nvGraphicFramePr>
        <xdr:cNvPr id="2" name="Gráfico 1">
          <a:extLst>
            <a:ext uri="{FF2B5EF4-FFF2-40B4-BE49-F238E27FC236}">
              <a16:creationId xmlns:a16="http://schemas.microsoft.com/office/drawing/2014/main" id="{00000000-0008-0000-1F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9293679" cy="6068786"/>
    <xdr:graphicFrame macro="">
      <xdr:nvGraphicFramePr>
        <xdr:cNvPr id="2" name="Gráfico 1">
          <a:extLst>
            <a:ext uri="{FF2B5EF4-FFF2-40B4-BE49-F238E27FC236}">
              <a16:creationId xmlns:a16="http://schemas.microsoft.com/office/drawing/2014/main" id="{00000000-0008-0000-2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22</xdr:col>
          <xdr:colOff>295275</xdr:colOff>
          <xdr:row>1</xdr:row>
          <xdr:rowOff>76200</xdr:rowOff>
        </xdr:from>
        <xdr:to>
          <xdr:col>28</xdr:col>
          <xdr:colOff>457200</xdr:colOff>
          <xdr:row>2</xdr:row>
          <xdr:rowOff>161925</xdr:rowOff>
        </xdr:to>
        <xdr:sp macro="" textlink="">
          <xdr:nvSpPr>
            <xdr:cNvPr id="17409" name="Drop Down 1" hidden="1">
              <a:extLst>
                <a:ext uri="{63B3BB69-23CF-44E3-9099-C40C66FF867C}">
                  <a14:compatExt spid="_x0000_s17409"/>
                </a:ext>
                <a:ext uri="{FF2B5EF4-FFF2-40B4-BE49-F238E27FC236}">
                  <a16:creationId xmlns:a16="http://schemas.microsoft.com/office/drawing/2014/main" id="{00000000-0008-0000-0200-000001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22</xdr:col>
          <xdr:colOff>295275</xdr:colOff>
          <xdr:row>1</xdr:row>
          <xdr:rowOff>76200</xdr:rowOff>
        </xdr:from>
        <xdr:to>
          <xdr:col>28</xdr:col>
          <xdr:colOff>457200</xdr:colOff>
          <xdr:row>2</xdr:row>
          <xdr:rowOff>171450</xdr:rowOff>
        </xdr:to>
        <xdr:sp macro="" textlink="">
          <xdr:nvSpPr>
            <xdr:cNvPr id="49153" name="Drop Down 1" hidden="1">
              <a:extLst>
                <a:ext uri="{63B3BB69-23CF-44E3-9099-C40C66FF867C}">
                  <a14:compatExt spid="_x0000_s49153"/>
                </a:ext>
                <a:ext uri="{FF2B5EF4-FFF2-40B4-BE49-F238E27FC236}">
                  <a16:creationId xmlns:a16="http://schemas.microsoft.com/office/drawing/2014/main" id="{00000000-0008-0000-0300-000001C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absoluteAnchor>
    <xdr:pos x="0" y="0"/>
    <xdr:ext cx="9293679" cy="6068786"/>
    <xdr:graphicFrame macro="">
      <xdr:nvGraphicFramePr>
        <xdr:cNvPr id="2" name="1 Gráfico">
          <a:extLst>
            <a:ext uri="{FF2B5EF4-FFF2-40B4-BE49-F238E27FC236}">
              <a16:creationId xmlns:a16="http://schemas.microsoft.com/office/drawing/2014/main" id="{00000000-0008-0000-1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293679" cy="6068786"/>
    <xdr:graphicFrame macro="">
      <xdr:nvGraphicFramePr>
        <xdr:cNvPr id="2" name="1 Gráfico">
          <a:extLst>
            <a:ext uri="{FF2B5EF4-FFF2-40B4-BE49-F238E27FC236}">
              <a16:creationId xmlns:a16="http://schemas.microsoft.com/office/drawing/2014/main" id="{00000000-0008-0000-1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293679" cy="6068786"/>
    <xdr:graphicFrame macro="">
      <xdr:nvGraphicFramePr>
        <xdr:cNvPr id="2" name="1 Gráfico">
          <a:extLst>
            <a:ext uri="{FF2B5EF4-FFF2-40B4-BE49-F238E27FC236}">
              <a16:creationId xmlns:a16="http://schemas.microsoft.com/office/drawing/2014/main" id="{00000000-0008-0000-1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9298781" cy="6072187"/>
    <xdr:graphicFrame macro="">
      <xdr:nvGraphicFramePr>
        <xdr:cNvPr id="2" name="1 Gráfico">
          <a:extLst>
            <a:ext uri="{FF2B5EF4-FFF2-40B4-BE49-F238E27FC236}">
              <a16:creationId xmlns:a16="http://schemas.microsoft.com/office/drawing/2014/main" id="{00000000-0008-0000-1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9293679" cy="6068786"/>
    <xdr:graphicFrame macro="">
      <xdr:nvGraphicFramePr>
        <xdr:cNvPr id="2" name="Gráfico 1">
          <a:extLst>
            <a:ext uri="{FF2B5EF4-FFF2-40B4-BE49-F238E27FC236}">
              <a16:creationId xmlns:a16="http://schemas.microsoft.com/office/drawing/2014/main" id="{00000000-0008-0000-1D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9293679" cy="6068786"/>
    <xdr:graphicFrame macro="">
      <xdr:nvGraphicFramePr>
        <xdr:cNvPr id="2" name="Gráfico 1">
          <a:extLst>
            <a:ext uri="{FF2B5EF4-FFF2-40B4-BE49-F238E27FC236}">
              <a16:creationId xmlns:a16="http://schemas.microsoft.com/office/drawing/2014/main" id="{00000000-0008-0000-1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tabColor theme="1"/>
  </sheetPr>
  <dimension ref="A1:I38"/>
  <sheetViews>
    <sheetView showGridLines="0" topLeftCell="A11" zoomScale="80" zoomScaleNormal="80" workbookViewId="0">
      <selection activeCell="H1" sqref="H1:H1048576"/>
    </sheetView>
  </sheetViews>
  <sheetFormatPr baseColWidth="10" defaultColWidth="11.42578125" defaultRowHeight="15" x14ac:dyDescent="0.25"/>
  <cols>
    <col min="1" max="1" width="41.85546875" bestFit="1" customWidth="1"/>
    <col min="2" max="2" width="71.42578125" customWidth="1"/>
    <col min="8" max="8" width="11.42578125" style="115"/>
  </cols>
  <sheetData>
    <row r="1" spans="1:9" ht="45" customHeight="1" x14ac:dyDescent="0.25">
      <c r="A1" s="61" t="s">
        <v>72</v>
      </c>
      <c r="B1" s="60"/>
      <c r="G1" t="s">
        <v>63</v>
      </c>
      <c r="H1" s="115" t="s">
        <v>64</v>
      </c>
    </row>
    <row r="2" spans="1:9" x14ac:dyDescent="0.25">
      <c r="A2" s="50" t="s">
        <v>58</v>
      </c>
      <c r="H2" s="115" t="s">
        <v>445</v>
      </c>
      <c r="I2" s="133"/>
    </row>
    <row r="3" spans="1:9" x14ac:dyDescent="0.25">
      <c r="H3" s="115" t="s">
        <v>65</v>
      </c>
      <c r="I3" s="133"/>
    </row>
    <row r="4" spans="1:9" x14ac:dyDescent="0.25">
      <c r="H4" s="115" t="s">
        <v>66</v>
      </c>
      <c r="I4" s="133"/>
    </row>
    <row r="5" spans="1:9" x14ac:dyDescent="0.25">
      <c r="A5" s="49" t="s">
        <v>62</v>
      </c>
      <c r="B5" s="62"/>
      <c r="H5" s="115">
        <v>4</v>
      </c>
      <c r="I5" s="133"/>
    </row>
    <row r="6" spans="1:9" x14ac:dyDescent="0.25">
      <c r="A6" s="49"/>
      <c r="I6" s="133"/>
    </row>
    <row r="7" spans="1:9" x14ac:dyDescent="0.25">
      <c r="A7" s="49" t="s">
        <v>61</v>
      </c>
      <c r="B7" s="62"/>
      <c r="I7" s="133"/>
    </row>
    <row r="8" spans="1:9" x14ac:dyDescent="0.25">
      <c r="A8" s="49"/>
      <c r="I8" s="133"/>
    </row>
    <row r="9" spans="1:9" x14ac:dyDescent="0.25">
      <c r="A9" s="49" t="s">
        <v>59</v>
      </c>
      <c r="B9" s="62"/>
      <c r="I9" s="133"/>
    </row>
    <row r="10" spans="1:9" x14ac:dyDescent="0.25">
      <c r="A10" s="49"/>
    </row>
    <row r="11" spans="1:9" x14ac:dyDescent="0.25">
      <c r="A11" s="49" t="s">
        <v>60</v>
      </c>
    </row>
    <row r="13" spans="1:9" x14ac:dyDescent="0.25">
      <c r="B13" s="50" t="s">
        <v>67</v>
      </c>
    </row>
    <row r="14" spans="1:9" x14ac:dyDescent="0.25">
      <c r="B14" s="51" t="s">
        <v>68</v>
      </c>
    </row>
    <row r="15" spans="1:9" x14ac:dyDescent="0.25">
      <c r="B15" s="52" t="s">
        <v>73</v>
      </c>
    </row>
    <row r="16" spans="1:9" x14ac:dyDescent="0.25">
      <c r="B16" s="136" t="s">
        <v>91</v>
      </c>
    </row>
    <row r="17" spans="2:2" x14ac:dyDescent="0.25">
      <c r="B17" s="52" t="s">
        <v>105</v>
      </c>
    </row>
    <row r="18" spans="2:2" x14ac:dyDescent="0.25">
      <c r="B18" s="52" t="s">
        <v>230</v>
      </c>
    </row>
    <row r="19" spans="2:2" x14ac:dyDescent="0.25">
      <c r="B19" s="52" t="s">
        <v>231</v>
      </c>
    </row>
    <row r="20" spans="2:2" x14ac:dyDescent="0.25">
      <c r="B20" s="51" t="s">
        <v>69</v>
      </c>
    </row>
    <row r="21" spans="2:2" x14ac:dyDescent="0.25">
      <c r="B21" s="52" t="s">
        <v>232</v>
      </c>
    </row>
    <row r="22" spans="2:2" x14ac:dyDescent="0.25">
      <c r="B22" s="136" t="s">
        <v>233</v>
      </c>
    </row>
    <row r="23" spans="2:2" x14ac:dyDescent="0.25">
      <c r="B23" s="51" t="s">
        <v>70</v>
      </c>
    </row>
    <row r="24" spans="2:2" x14ac:dyDescent="0.25">
      <c r="B24" s="52" t="s">
        <v>234</v>
      </c>
    </row>
    <row r="25" spans="2:2" x14ac:dyDescent="0.25">
      <c r="B25" s="52" t="s">
        <v>235</v>
      </c>
    </row>
    <row r="26" spans="2:2" x14ac:dyDescent="0.25">
      <c r="B26" s="136" t="s">
        <v>236</v>
      </c>
    </row>
    <row r="27" spans="2:2" x14ac:dyDescent="0.25">
      <c r="B27" s="52" t="s">
        <v>434</v>
      </c>
    </row>
    <row r="28" spans="2:2" x14ac:dyDescent="0.25">
      <c r="B28" s="52" t="s">
        <v>241</v>
      </c>
    </row>
    <row r="29" spans="2:2" x14ac:dyDescent="0.25">
      <c r="B29" s="136" t="s">
        <v>266</v>
      </c>
    </row>
    <row r="30" spans="2:2" x14ac:dyDescent="0.25">
      <c r="B30" s="136" t="s">
        <v>268</v>
      </c>
    </row>
    <row r="31" spans="2:2" x14ac:dyDescent="0.25">
      <c r="B31" s="52" t="s">
        <v>287</v>
      </c>
    </row>
    <row r="32" spans="2:2" x14ac:dyDescent="0.25">
      <c r="B32" s="52" t="s">
        <v>321</v>
      </c>
    </row>
    <row r="33" spans="2:2" x14ac:dyDescent="0.25">
      <c r="B33" s="52" t="s">
        <v>323</v>
      </c>
    </row>
    <row r="34" spans="2:2" x14ac:dyDescent="0.25">
      <c r="B34" s="51" t="s">
        <v>71</v>
      </c>
    </row>
    <row r="35" spans="2:2" x14ac:dyDescent="0.25">
      <c r="B35" s="136" t="s">
        <v>359</v>
      </c>
    </row>
    <row r="36" spans="2:2" x14ac:dyDescent="0.25">
      <c r="B36" s="52" t="s">
        <v>374</v>
      </c>
    </row>
    <row r="37" spans="2:2" x14ac:dyDescent="0.25">
      <c r="B37" s="52" t="s">
        <v>376</v>
      </c>
    </row>
    <row r="38" spans="2:2" x14ac:dyDescent="0.25">
      <c r="B38" s="52" t="s">
        <v>390</v>
      </c>
    </row>
  </sheetData>
  <conditionalFormatting sqref="A11:G14 A16:G22 A24:G25 A27:G30">
    <cfRule type="expression" dxfId="214" priority="1">
      <formula>OR($I$5=1,$I$5=3)</formula>
    </cfRule>
  </conditionalFormatting>
  <hyperlinks>
    <hyperlink ref="B15" location="A!A1" display="A.      Cultura en Seguridad de Procesos" xr:uid="{00000000-0004-0000-0000-000000000000}"/>
    <hyperlink ref="B16" location="B!A1" display="B.    Cumplimiento de Estándares" xr:uid="{00000000-0004-0000-0000-000001000000}"/>
    <hyperlink ref="B17" location="'C'!A1" display="C.      Competencias en Seguridad de Procesos" xr:uid="{00000000-0004-0000-0000-000002000000}"/>
    <hyperlink ref="B19" location="E!A1" display="E.       Involucramiento de las Partes Interesadas" xr:uid="{00000000-0004-0000-0000-000004000000}"/>
    <hyperlink ref="B21" location="'F'!A1" display="F.       Gestión de la Información y Documentación del Proceso" xr:uid="{00000000-0004-0000-0000-000005000000}"/>
    <hyperlink ref="B22" location="G!A1" display="G.    Identificación de Peligros y Análisis de Riesgos" xr:uid="{00000000-0004-0000-0000-000006000000}"/>
    <hyperlink ref="B24" location="H!A1" display="H.      Procedimientos de Operación" xr:uid="{00000000-0004-0000-0000-000007000000}"/>
    <hyperlink ref="B25" location="I!A1" display="I.        Prácticas de Trabajo Seguro" xr:uid="{00000000-0004-0000-0000-000008000000}"/>
    <hyperlink ref="B26" location="J!A1" display="J.     Integridad y Confiabilidad de los Activos" xr:uid="{00000000-0004-0000-0000-000009000000}"/>
    <hyperlink ref="B27" location="K!A1" display="K.      Gestión de Contratistas" xr:uid="{00000000-0004-0000-0000-00000A000000}"/>
    <hyperlink ref="B28" location="L!A1" display="L.       Entrenamiento y Aseguramiento del Desempeño" xr:uid="{00000000-0004-0000-0000-00000B000000}"/>
    <hyperlink ref="B29" location="M!A1" display="M.  Manejo del Cambio" xr:uid="{00000000-0004-0000-0000-00000C000000}"/>
    <hyperlink ref="B30" location="N!A1" display="N.   Preparación de la Operación" xr:uid="{00000000-0004-0000-0000-00000D000000}"/>
    <hyperlink ref="B31" location="O!A1" display="O.     Disciplina Operacional" xr:uid="{00000000-0004-0000-0000-00000E000000}"/>
    <hyperlink ref="B32" location="P!A1" display="P.      Gestión de Emergencias" xr:uid="{00000000-0004-0000-0000-00000F000000}"/>
    <hyperlink ref="B33" location="Q!A1" display="Q.     Ingeniería, Adquisiciones, Construcción y Entrega de Instalaciones" xr:uid="{00000000-0004-0000-0000-000010000000}"/>
    <hyperlink ref="B35" location="'R'!A1" display="R.    Investigación de Incidentes" xr:uid="{00000000-0004-0000-0000-000011000000}"/>
    <hyperlink ref="B36" location="S!A1" display="S.       Medición e Indicadores de Gestión" xr:uid="{00000000-0004-0000-0000-000012000000}"/>
    <hyperlink ref="B37" location="T!A1" display="T.       Auditorías" xr:uid="{00000000-0004-0000-0000-000013000000}"/>
    <hyperlink ref="B38" location="U!A1" display="U.     Revisión Gerencial y Mejora Continua" xr:uid="{00000000-0004-0000-0000-000014000000}"/>
    <hyperlink ref="B18" location="D!A1" display="D.      Involucramiento de los Trabajadores" xr:uid="{00000000-0004-0000-0000-000003000000}"/>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195" r:id="rId3" name="Drop Down 3">
              <controlPr defaultSize="0" autoLine="0" autoPict="0">
                <anchor moveWithCells="1">
                  <from>
                    <xdr:col>1</xdr:col>
                    <xdr:colOff>9525</xdr:colOff>
                    <xdr:row>9</xdr:row>
                    <xdr:rowOff>180975</xdr:rowOff>
                  </from>
                  <to>
                    <xdr:col>2</xdr:col>
                    <xdr:colOff>9525</xdr:colOff>
                    <xdr:row>11</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11">
    <pageSetUpPr fitToPage="1"/>
  </sheetPr>
  <dimension ref="A2:L24"/>
  <sheetViews>
    <sheetView showGridLines="0" topLeftCell="A12" zoomScale="80" zoomScaleNormal="80" workbookViewId="0">
      <selection activeCell="G20" sqref="G20"/>
    </sheetView>
  </sheetViews>
  <sheetFormatPr baseColWidth="10" defaultColWidth="11.42578125" defaultRowHeight="15" x14ac:dyDescent="0.25"/>
  <cols>
    <col min="1" max="3" width="2.28515625" style="1" customWidth="1"/>
    <col min="4" max="4" width="3.7109375" style="1" customWidth="1"/>
    <col min="5" max="5" width="5.28515625" style="1" bestFit="1" customWidth="1"/>
    <col min="6" max="6" width="60.7109375" style="1" customWidth="1"/>
    <col min="7" max="7" width="12.425781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126</v>
      </c>
      <c r="G2" s="13" t="s">
        <v>28</v>
      </c>
      <c r="H2" s="10" t="s">
        <v>125</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156" customHeight="1" x14ac:dyDescent="0.25">
      <c r="F7" s="142" t="s">
        <v>127</v>
      </c>
      <c r="G7" s="142"/>
      <c r="H7" s="142"/>
      <c r="I7" s="142" t="s">
        <v>128</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30" x14ac:dyDescent="0.25">
      <c r="A10" s="3"/>
      <c r="B10" s="3" t="s">
        <v>2</v>
      </c>
      <c r="C10" s="3" t="s">
        <v>10</v>
      </c>
      <c r="D10" s="14">
        <v>1</v>
      </c>
      <c r="E10" s="14" t="str">
        <f>CONCATENATE(B10,C10,D10)</f>
        <v>IIF1</v>
      </c>
      <c r="F10" s="17" t="s">
        <v>129</v>
      </c>
      <c r="G10" s="3">
        <v>3</v>
      </c>
      <c r="H10" s="3"/>
      <c r="I10" s="3"/>
      <c r="J10" s="3"/>
      <c r="K10" s="3"/>
      <c r="L10" s="3"/>
    </row>
    <row r="11" spans="1:12" ht="360" customHeight="1" x14ac:dyDescent="0.25">
      <c r="A11" s="4">
        <v>1</v>
      </c>
      <c r="B11" s="4" t="s">
        <v>2</v>
      </c>
      <c r="C11" s="4" t="s">
        <v>10</v>
      </c>
      <c r="D11" s="5">
        <f>D10+1</f>
        <v>2</v>
      </c>
      <c r="E11" s="5" t="str">
        <f t="shared" ref="E11:E19" si="0">CONCATENATE(B11,C11,D11)</f>
        <v>IIF2</v>
      </c>
      <c r="F11" s="18" t="s">
        <v>130</v>
      </c>
      <c r="G11" s="4">
        <v>2</v>
      </c>
      <c r="H11" s="4"/>
      <c r="I11" s="4"/>
      <c r="J11" s="4"/>
      <c r="K11" s="4"/>
      <c r="L11" s="4"/>
    </row>
    <row r="12" spans="1:12" ht="45" x14ac:dyDescent="0.25">
      <c r="A12" s="3"/>
      <c r="B12" s="3" t="s">
        <v>2</v>
      </c>
      <c r="C12" s="3" t="s">
        <v>10</v>
      </c>
      <c r="D12" s="14">
        <f t="shared" ref="D12:D19" si="1">D11+1</f>
        <v>3</v>
      </c>
      <c r="E12" s="14" t="str">
        <f t="shared" si="0"/>
        <v>IIF3</v>
      </c>
      <c r="F12" s="17" t="s">
        <v>131</v>
      </c>
      <c r="G12" s="3">
        <v>3</v>
      </c>
      <c r="H12" s="3"/>
      <c r="I12" s="3"/>
      <c r="J12" s="3"/>
      <c r="K12" s="3"/>
      <c r="L12" s="3"/>
    </row>
    <row r="13" spans="1:12" ht="127.5" customHeight="1" x14ac:dyDescent="0.25">
      <c r="A13" s="3"/>
      <c r="B13" s="3" t="s">
        <v>2</v>
      </c>
      <c r="C13" s="3" t="s">
        <v>10</v>
      </c>
      <c r="D13" s="14">
        <f t="shared" si="1"/>
        <v>4</v>
      </c>
      <c r="E13" s="14" t="str">
        <f t="shared" si="0"/>
        <v>IIF4</v>
      </c>
      <c r="F13" s="17" t="s">
        <v>132</v>
      </c>
      <c r="G13" s="3">
        <v>4</v>
      </c>
      <c r="H13" s="3"/>
      <c r="I13" s="3"/>
      <c r="J13" s="3"/>
      <c r="K13" s="3"/>
      <c r="L13" s="3"/>
    </row>
    <row r="14" spans="1:12" ht="75" x14ac:dyDescent="0.25">
      <c r="A14" s="3"/>
      <c r="B14" s="3" t="s">
        <v>2</v>
      </c>
      <c r="C14" s="3" t="s">
        <v>10</v>
      </c>
      <c r="D14" s="14">
        <f t="shared" si="1"/>
        <v>5</v>
      </c>
      <c r="E14" s="14" t="str">
        <f t="shared" si="0"/>
        <v>IIF5</v>
      </c>
      <c r="F14" s="17" t="s">
        <v>133</v>
      </c>
      <c r="G14" s="3">
        <v>2</v>
      </c>
      <c r="H14" s="3"/>
      <c r="I14" s="3"/>
      <c r="J14" s="3"/>
      <c r="K14" s="3"/>
      <c r="L14" s="3"/>
    </row>
    <row r="15" spans="1:12" ht="63" customHeight="1" x14ac:dyDescent="0.25">
      <c r="A15" s="3"/>
      <c r="B15" s="3" t="s">
        <v>2</v>
      </c>
      <c r="C15" s="3" t="s">
        <v>10</v>
      </c>
      <c r="D15" s="14">
        <f t="shared" si="1"/>
        <v>6</v>
      </c>
      <c r="E15" s="14" t="str">
        <f t="shared" si="0"/>
        <v>IIF6</v>
      </c>
      <c r="F15" s="17" t="s">
        <v>134</v>
      </c>
      <c r="G15" s="3">
        <v>1</v>
      </c>
      <c r="H15" s="3"/>
      <c r="I15" s="3"/>
      <c r="J15" s="3"/>
      <c r="K15" s="3"/>
      <c r="L15" s="3"/>
    </row>
    <row r="16" spans="1:12" ht="81" customHeight="1" x14ac:dyDescent="0.25">
      <c r="A16" s="4">
        <v>1</v>
      </c>
      <c r="B16" s="4" t="s">
        <v>2</v>
      </c>
      <c r="C16" s="4" t="s">
        <v>10</v>
      </c>
      <c r="D16" s="5">
        <f t="shared" si="1"/>
        <v>7</v>
      </c>
      <c r="E16" s="5" t="str">
        <f t="shared" si="0"/>
        <v>IIF7</v>
      </c>
      <c r="F16" s="15" t="s">
        <v>135</v>
      </c>
      <c r="G16" s="4">
        <v>4</v>
      </c>
      <c r="H16" s="4"/>
      <c r="I16" s="4"/>
      <c r="J16" s="4"/>
      <c r="K16" s="4"/>
      <c r="L16" s="4"/>
    </row>
    <row r="17" spans="1:12" ht="30" x14ac:dyDescent="0.25">
      <c r="A17" s="4">
        <v>1</v>
      </c>
      <c r="B17" s="4" t="s">
        <v>2</v>
      </c>
      <c r="C17" s="4" t="s">
        <v>10</v>
      </c>
      <c r="D17" s="5">
        <f t="shared" si="1"/>
        <v>8</v>
      </c>
      <c r="E17" s="5" t="str">
        <f t="shared" si="0"/>
        <v>IIF8</v>
      </c>
      <c r="F17" s="15" t="s">
        <v>136</v>
      </c>
      <c r="G17" s="4">
        <v>3</v>
      </c>
      <c r="H17" s="4"/>
      <c r="I17" s="4"/>
      <c r="J17" s="4"/>
      <c r="K17" s="4"/>
      <c r="L17" s="4"/>
    </row>
    <row r="18" spans="1:12" x14ac:dyDescent="0.25">
      <c r="A18" s="3"/>
      <c r="B18" s="3" t="s">
        <v>2</v>
      </c>
      <c r="C18" s="3" t="s">
        <v>10</v>
      </c>
      <c r="D18" s="14">
        <f t="shared" si="1"/>
        <v>9</v>
      </c>
      <c r="E18" s="14" t="str">
        <f t="shared" si="0"/>
        <v>IIF9</v>
      </c>
      <c r="F18" s="16" t="s">
        <v>137</v>
      </c>
      <c r="G18" s="3">
        <v>2</v>
      </c>
      <c r="H18" s="3"/>
      <c r="I18" s="3"/>
      <c r="J18" s="3"/>
      <c r="K18" s="3"/>
      <c r="L18" s="3"/>
    </row>
    <row r="19" spans="1:12" ht="90" customHeight="1" x14ac:dyDescent="0.25">
      <c r="A19" s="4">
        <v>1</v>
      </c>
      <c r="B19" s="4" t="s">
        <v>2</v>
      </c>
      <c r="C19" s="4" t="s">
        <v>10</v>
      </c>
      <c r="D19" s="5">
        <f t="shared" si="1"/>
        <v>10</v>
      </c>
      <c r="E19" s="5" t="str">
        <f t="shared" si="0"/>
        <v>IIF10</v>
      </c>
      <c r="F19" s="15" t="s">
        <v>138</v>
      </c>
      <c r="G19" s="4">
        <v>4</v>
      </c>
      <c r="H19" s="4"/>
      <c r="I19" s="4"/>
      <c r="J19" s="4"/>
      <c r="K19" s="4"/>
      <c r="L19" s="4"/>
    </row>
    <row r="22" spans="1:12" x14ac:dyDescent="0.25">
      <c r="B22" s="11"/>
      <c r="C22" s="11"/>
      <c r="D22" s="11"/>
      <c r="E22" s="11"/>
      <c r="F22" s="12" t="s">
        <v>57</v>
      </c>
      <c r="G22" s="11"/>
    </row>
    <row r="23" spans="1:12" x14ac:dyDescent="0.25">
      <c r="A23" s="2"/>
      <c r="B23" s="14" t="s">
        <v>2</v>
      </c>
      <c r="C23" s="14" t="s">
        <v>10</v>
      </c>
      <c r="D23" s="14" t="s">
        <v>25</v>
      </c>
      <c r="E23" s="14"/>
      <c r="F23" s="14" t="s">
        <v>74</v>
      </c>
      <c r="G23" s="69">
        <f>AVERAGE($G$10:$G$19)</f>
        <v>2.8</v>
      </c>
    </row>
    <row r="24" spans="1:12" x14ac:dyDescent="0.25">
      <c r="A24" s="2"/>
      <c r="B24" s="14" t="s">
        <v>2</v>
      </c>
      <c r="C24" s="14" t="s">
        <v>10</v>
      </c>
      <c r="D24" s="14" t="s">
        <v>27</v>
      </c>
      <c r="E24" s="14"/>
      <c r="F24" s="14" t="s">
        <v>75</v>
      </c>
      <c r="G24" s="69">
        <f>AVERAGEIFS($G$10:$G$19,$A$10:$A$19,1)</f>
        <v>3.25</v>
      </c>
    </row>
  </sheetData>
  <dataConsolidate/>
  <mergeCells count="2">
    <mergeCell ref="F7:H7"/>
    <mergeCell ref="I7:L7"/>
  </mergeCells>
  <hyperlinks>
    <hyperlink ref="H4" location="Intro!A1" display="Volver al inicio" xr:uid="{4F6B3059-D01A-41FB-91D2-8513ED7622B6}"/>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rowBreaks count="1" manualBreakCount="1">
    <brk id="21" min="1" max="6" man="1"/>
  </rowBreaks>
  <extLst>
    <ext xmlns:x14="http://schemas.microsoft.com/office/spreadsheetml/2009/9/main" uri="{78C0D931-6437-407d-A8EE-F0AAD7539E65}">
      <x14:conditionalFormattings>
        <x14:conditionalFormatting xmlns:xm="http://schemas.microsoft.com/office/excel/2006/main">
          <x14:cfRule type="expression" priority="1" id="{B4038C7A-6930-49F1-BE42-1066E35B62F6}">
            <xm:f>Intro!$H$5=3</xm:f>
            <x14:dxf>
              <fill>
                <patternFill patternType="mediumGray"/>
              </fill>
            </x14:dxf>
          </x14:cfRule>
          <xm:sqref>A10:L10 A12:L15 A18:L18</xm:sqref>
        </x14:conditionalFormatting>
        <x14:conditionalFormatting xmlns:xm="http://schemas.microsoft.com/office/excel/2006/main">
          <x14:cfRule type="expression" priority="3" id="{978726FE-FCE2-433C-AD90-6C07E1E232F9}">
            <xm:f>OR(Intro!$H$5=1,Intro!$H$5=2)</xm:f>
            <x14:dxf>
              <fill>
                <patternFill patternType="mediumGray"/>
              </fill>
            </x14:dxf>
          </x14:cfRule>
          <xm:sqref>A10:L19</xm:sqref>
        </x14:conditionalFormatting>
        <x14:conditionalFormatting xmlns:xm="http://schemas.microsoft.com/office/excel/2006/main">
          <x14:cfRule type="cellIs" priority="4" operator="equal" id="{3387AAD9-A068-4A3E-9927-64F80021EC53}">
            <xm:f>Lists!$A$6</xm:f>
            <x14:dxf>
              <fill>
                <patternFill>
                  <bgColor rgb="FF00B050"/>
                </patternFill>
              </fill>
            </x14:dxf>
          </x14:cfRule>
          <x14:cfRule type="cellIs" priority="5" operator="equal" id="{2D54E132-72ED-46DC-AA58-D84966F4CA42}">
            <xm:f>Lists!$A$5</xm:f>
            <x14:dxf>
              <fill>
                <patternFill>
                  <bgColor rgb="FF92D050"/>
                </patternFill>
              </fill>
            </x14:dxf>
          </x14:cfRule>
          <x14:cfRule type="cellIs" priority="6" operator="equal" id="{F36A9C69-29E5-4454-9FC9-6C60D1E71241}">
            <xm:f>Lists!$A$4</xm:f>
            <x14:dxf>
              <fill>
                <patternFill>
                  <bgColor rgb="FFFFC000"/>
                </patternFill>
              </fill>
            </x14:dxf>
          </x14:cfRule>
          <x14:cfRule type="cellIs" priority="7" operator="equal" id="{A1505E0A-6641-499A-80D9-8E7BC1884358}">
            <xm:f>Lists!$A$3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Lists!$A$2:$A$6</xm:f>
          </x14:formula1>
          <xm:sqref>G10:G19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2">
    <tabColor rgb="FFFF0000"/>
    <pageSetUpPr fitToPage="1"/>
  </sheetPr>
  <dimension ref="A2:L31"/>
  <sheetViews>
    <sheetView showGridLines="0" topLeftCell="A22" zoomScale="80" zoomScaleNormal="80" workbookViewId="0">
      <selection activeCell="G27" sqref="G27"/>
    </sheetView>
  </sheetViews>
  <sheetFormatPr baseColWidth="10" defaultColWidth="11.42578125" defaultRowHeight="15" x14ac:dyDescent="0.25"/>
  <cols>
    <col min="1" max="3" width="2.28515625" style="1" customWidth="1"/>
    <col min="4" max="4" width="3.7109375" style="1" customWidth="1"/>
    <col min="5" max="5" width="5.5703125" style="1" bestFit="1" customWidth="1"/>
    <col min="6" max="6" width="60.7109375" style="1" customWidth="1"/>
    <col min="7" max="7" width="12.425781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139</v>
      </c>
      <c r="G2" s="13" t="s">
        <v>28</v>
      </c>
      <c r="H2" s="10" t="s">
        <v>125</v>
      </c>
    </row>
    <row r="3" spans="1:12" x14ac:dyDescent="0.25">
      <c r="D3" s="2"/>
      <c r="E3" s="2"/>
    </row>
    <row r="4" spans="1:12" x14ac:dyDescent="0.25">
      <c r="F4" s="10" t="s">
        <v>37</v>
      </c>
      <c r="G4" s="19" t="s">
        <v>78</v>
      </c>
      <c r="H4" s="53" t="s">
        <v>39</v>
      </c>
    </row>
    <row r="5" spans="1:12" x14ac:dyDescent="0.25">
      <c r="F5" s="10"/>
      <c r="G5" s="2"/>
    </row>
    <row r="6" spans="1:12" x14ac:dyDescent="0.25">
      <c r="F6" s="10" t="s">
        <v>38</v>
      </c>
      <c r="G6" s="2"/>
      <c r="I6" s="10" t="s">
        <v>42</v>
      </c>
    </row>
    <row r="7" spans="1:12" ht="157.5" customHeight="1" x14ac:dyDescent="0.25">
      <c r="F7" s="142" t="s">
        <v>140</v>
      </c>
      <c r="G7" s="142"/>
      <c r="H7" s="142"/>
      <c r="I7" s="142" t="s">
        <v>141</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63.6" customHeight="1" x14ac:dyDescent="0.25">
      <c r="A10" s="4">
        <v>1</v>
      </c>
      <c r="B10" s="4" t="s">
        <v>2</v>
      </c>
      <c r="C10" s="4" t="s">
        <v>11</v>
      </c>
      <c r="D10" s="5">
        <v>1</v>
      </c>
      <c r="E10" s="5" t="str">
        <f>CONCATENATE(B10,C10,D10)</f>
        <v>IIG1</v>
      </c>
      <c r="F10" s="15" t="s">
        <v>142</v>
      </c>
      <c r="G10" s="4">
        <v>4</v>
      </c>
      <c r="H10" s="4"/>
      <c r="I10" s="4"/>
      <c r="J10" s="4"/>
      <c r="K10" s="4"/>
      <c r="L10" s="4"/>
    </row>
    <row r="11" spans="1:12" ht="93.75" customHeight="1" x14ac:dyDescent="0.25">
      <c r="A11" s="4">
        <v>1</v>
      </c>
      <c r="B11" s="4" t="s">
        <v>2</v>
      </c>
      <c r="C11" s="4" t="s">
        <v>11</v>
      </c>
      <c r="D11" s="5">
        <f>D10+1</f>
        <v>2</v>
      </c>
      <c r="E11" s="5" t="str">
        <f t="shared" ref="E11:E26" si="0">CONCATENATE(B11,C11,D11)</f>
        <v>IIG2</v>
      </c>
      <c r="F11" s="18" t="s">
        <v>143</v>
      </c>
      <c r="G11" s="4">
        <v>4</v>
      </c>
      <c r="H11" s="4"/>
      <c r="I11" s="4"/>
      <c r="J11" s="4"/>
      <c r="K11" s="4"/>
      <c r="L11" s="4"/>
    </row>
    <row r="12" spans="1:12" ht="162.75" customHeight="1" x14ac:dyDescent="0.25">
      <c r="A12" s="4">
        <v>1</v>
      </c>
      <c r="B12" s="4" t="s">
        <v>2</v>
      </c>
      <c r="C12" s="4" t="s">
        <v>11</v>
      </c>
      <c r="D12" s="5">
        <f t="shared" ref="D12:D26" si="1">D11+1</f>
        <v>3</v>
      </c>
      <c r="E12" s="5" t="str">
        <f t="shared" si="0"/>
        <v>IIG3</v>
      </c>
      <c r="F12" s="15" t="s">
        <v>144</v>
      </c>
      <c r="G12" s="4">
        <v>4</v>
      </c>
      <c r="H12" s="4"/>
      <c r="I12" s="4"/>
      <c r="J12" s="4"/>
      <c r="K12" s="4"/>
      <c r="L12" s="4"/>
    </row>
    <row r="13" spans="1:12" ht="94.5" customHeight="1" x14ac:dyDescent="0.25">
      <c r="A13" s="3"/>
      <c r="B13" s="3" t="s">
        <v>2</v>
      </c>
      <c r="C13" s="3" t="s">
        <v>11</v>
      </c>
      <c r="D13" s="14">
        <f t="shared" si="1"/>
        <v>4</v>
      </c>
      <c r="E13" s="14" t="str">
        <f t="shared" si="0"/>
        <v>IIG4</v>
      </c>
      <c r="F13" s="17" t="s">
        <v>145</v>
      </c>
      <c r="G13" s="3">
        <v>3</v>
      </c>
      <c r="H13" s="3"/>
      <c r="I13" s="3"/>
      <c r="J13" s="3"/>
      <c r="K13" s="3"/>
      <c r="L13" s="3"/>
    </row>
    <row r="14" spans="1:12" ht="30" x14ac:dyDescent="0.25">
      <c r="A14" s="3"/>
      <c r="B14" s="3" t="s">
        <v>2</v>
      </c>
      <c r="C14" s="3" t="s">
        <v>11</v>
      </c>
      <c r="D14" s="14">
        <f t="shared" si="1"/>
        <v>5</v>
      </c>
      <c r="E14" s="14" t="str">
        <f t="shared" si="0"/>
        <v>IIG5</v>
      </c>
      <c r="F14" s="17" t="s">
        <v>146</v>
      </c>
      <c r="G14" s="3">
        <v>3</v>
      </c>
      <c r="H14" s="3"/>
      <c r="I14" s="3"/>
      <c r="J14" s="3"/>
      <c r="K14" s="3"/>
      <c r="L14" s="3"/>
    </row>
    <row r="15" spans="1:12" ht="75" x14ac:dyDescent="0.25">
      <c r="A15" s="4">
        <v>1</v>
      </c>
      <c r="B15" s="4" t="s">
        <v>2</v>
      </c>
      <c r="C15" s="4" t="s">
        <v>11</v>
      </c>
      <c r="D15" s="5">
        <f t="shared" si="1"/>
        <v>6</v>
      </c>
      <c r="E15" s="5" t="str">
        <f t="shared" si="0"/>
        <v>IIG6</v>
      </c>
      <c r="F15" s="15" t="s">
        <v>147</v>
      </c>
      <c r="G15" s="4">
        <v>4</v>
      </c>
      <c r="H15" s="4"/>
      <c r="I15" s="4"/>
      <c r="J15" s="4"/>
      <c r="K15" s="4"/>
      <c r="L15" s="4"/>
    </row>
    <row r="16" spans="1:12" ht="120" x14ac:dyDescent="0.25">
      <c r="A16" s="3"/>
      <c r="B16" s="3" t="s">
        <v>2</v>
      </c>
      <c r="C16" s="3" t="s">
        <v>11</v>
      </c>
      <c r="D16" s="14">
        <f t="shared" si="1"/>
        <v>7</v>
      </c>
      <c r="E16" s="14" t="str">
        <f t="shared" si="0"/>
        <v>IIG7</v>
      </c>
      <c r="F16" s="17" t="s">
        <v>148</v>
      </c>
      <c r="G16" s="3">
        <v>3</v>
      </c>
      <c r="H16" s="3"/>
      <c r="I16" s="3"/>
      <c r="J16" s="3"/>
      <c r="K16" s="3"/>
      <c r="L16" s="3"/>
    </row>
    <row r="17" spans="1:12" ht="45" x14ac:dyDescent="0.25">
      <c r="A17" s="3"/>
      <c r="B17" s="3" t="s">
        <v>2</v>
      </c>
      <c r="C17" s="3" t="s">
        <v>11</v>
      </c>
      <c r="D17" s="14">
        <f t="shared" si="1"/>
        <v>8</v>
      </c>
      <c r="E17" s="14" t="str">
        <f t="shared" si="0"/>
        <v>IIG8</v>
      </c>
      <c r="F17" s="17" t="s">
        <v>149</v>
      </c>
      <c r="G17" s="3">
        <v>2</v>
      </c>
      <c r="H17" s="3"/>
      <c r="I17" s="3"/>
      <c r="J17" s="3"/>
      <c r="K17" s="3"/>
      <c r="L17" s="3"/>
    </row>
    <row r="18" spans="1:12" ht="90" x14ac:dyDescent="0.25">
      <c r="A18" s="3"/>
      <c r="B18" s="3" t="s">
        <v>2</v>
      </c>
      <c r="C18" s="3" t="s">
        <v>11</v>
      </c>
      <c r="D18" s="14">
        <f t="shared" si="1"/>
        <v>9</v>
      </c>
      <c r="E18" s="14" t="str">
        <f t="shared" si="0"/>
        <v>IIG9</v>
      </c>
      <c r="F18" s="16" t="s">
        <v>150</v>
      </c>
      <c r="G18" s="3">
        <v>4</v>
      </c>
      <c r="H18" s="3"/>
      <c r="I18" s="3"/>
      <c r="J18" s="3"/>
      <c r="K18" s="3"/>
      <c r="L18" s="3"/>
    </row>
    <row r="19" spans="1:12" ht="60" x14ac:dyDescent="0.25">
      <c r="A19" s="3"/>
      <c r="B19" s="3" t="s">
        <v>2</v>
      </c>
      <c r="C19" s="3" t="s">
        <v>11</v>
      </c>
      <c r="D19" s="14">
        <f t="shared" si="1"/>
        <v>10</v>
      </c>
      <c r="E19" s="14" t="str">
        <f t="shared" si="0"/>
        <v>IIG10</v>
      </c>
      <c r="F19" s="17" t="s">
        <v>151</v>
      </c>
      <c r="G19" s="3">
        <v>4</v>
      </c>
      <c r="H19" s="3"/>
      <c r="I19" s="3"/>
      <c r="J19" s="3"/>
      <c r="K19" s="3"/>
      <c r="L19" s="3"/>
    </row>
    <row r="20" spans="1:12" ht="96" customHeight="1" x14ac:dyDescent="0.25">
      <c r="A20" s="3"/>
      <c r="B20" s="3" t="s">
        <v>2</v>
      </c>
      <c r="C20" s="3" t="s">
        <v>11</v>
      </c>
      <c r="D20" s="14">
        <f t="shared" si="1"/>
        <v>11</v>
      </c>
      <c r="E20" s="14" t="str">
        <f t="shared" si="0"/>
        <v>IIG11</v>
      </c>
      <c r="F20" s="17" t="s">
        <v>152</v>
      </c>
      <c r="G20" s="3">
        <v>3</v>
      </c>
      <c r="H20" s="3"/>
      <c r="I20" s="3"/>
      <c r="J20" s="3"/>
      <c r="K20" s="3"/>
      <c r="L20" s="3"/>
    </row>
    <row r="21" spans="1:12" ht="156.75" customHeight="1" x14ac:dyDescent="0.25">
      <c r="A21" s="4">
        <v>1</v>
      </c>
      <c r="B21" s="4" t="s">
        <v>2</v>
      </c>
      <c r="C21" s="4" t="s">
        <v>11</v>
      </c>
      <c r="D21" s="5">
        <f t="shared" si="1"/>
        <v>12</v>
      </c>
      <c r="E21" s="5" t="str">
        <f t="shared" si="0"/>
        <v>IIG12</v>
      </c>
      <c r="F21" s="15" t="s">
        <v>153</v>
      </c>
      <c r="G21" s="4">
        <v>3</v>
      </c>
      <c r="H21" s="4"/>
      <c r="I21" s="4"/>
      <c r="J21" s="4"/>
      <c r="K21" s="4"/>
      <c r="L21" s="4"/>
    </row>
    <row r="22" spans="1:12" ht="211.5" customHeight="1" x14ac:dyDescent="0.25">
      <c r="A22" s="4">
        <v>1</v>
      </c>
      <c r="B22" s="4" t="s">
        <v>2</v>
      </c>
      <c r="C22" s="4" t="s">
        <v>11</v>
      </c>
      <c r="D22" s="5">
        <f t="shared" si="1"/>
        <v>13</v>
      </c>
      <c r="E22" s="5" t="str">
        <f t="shared" si="0"/>
        <v>IIG13</v>
      </c>
      <c r="F22" s="15" t="s">
        <v>154</v>
      </c>
      <c r="G22" s="4">
        <v>2</v>
      </c>
      <c r="H22" s="4"/>
      <c r="I22" s="4"/>
      <c r="J22" s="4"/>
      <c r="K22" s="4"/>
      <c r="L22" s="4"/>
    </row>
    <row r="23" spans="1:12" ht="90.75" customHeight="1" x14ac:dyDescent="0.25">
      <c r="A23" s="3"/>
      <c r="B23" s="3" t="s">
        <v>2</v>
      </c>
      <c r="C23" s="3" t="s">
        <v>11</v>
      </c>
      <c r="D23" s="14">
        <f t="shared" si="1"/>
        <v>14</v>
      </c>
      <c r="E23" s="14" t="str">
        <f t="shared" si="0"/>
        <v>IIG14</v>
      </c>
      <c r="F23" s="17" t="s">
        <v>155</v>
      </c>
      <c r="G23" s="3">
        <v>2</v>
      </c>
      <c r="H23" s="3"/>
      <c r="I23" s="3"/>
      <c r="J23" s="3"/>
      <c r="K23" s="3"/>
      <c r="L23" s="3"/>
    </row>
    <row r="24" spans="1:12" ht="53.25" customHeight="1" x14ac:dyDescent="0.25">
      <c r="A24" s="3"/>
      <c r="B24" s="3" t="s">
        <v>2</v>
      </c>
      <c r="C24" s="3" t="s">
        <v>11</v>
      </c>
      <c r="D24" s="14">
        <f t="shared" si="1"/>
        <v>15</v>
      </c>
      <c r="E24" s="14" t="str">
        <f t="shared" si="0"/>
        <v>IIG15</v>
      </c>
      <c r="F24" s="16" t="s">
        <v>156</v>
      </c>
      <c r="G24" s="3">
        <v>1</v>
      </c>
      <c r="H24" s="3"/>
      <c r="I24" s="3"/>
      <c r="J24" s="3"/>
      <c r="K24" s="3"/>
      <c r="L24" s="3"/>
    </row>
    <row r="25" spans="1:12" ht="60" x14ac:dyDescent="0.25">
      <c r="A25" s="3"/>
      <c r="B25" s="3" t="s">
        <v>2</v>
      </c>
      <c r="C25" s="3" t="s">
        <v>11</v>
      </c>
      <c r="D25" s="14">
        <f t="shared" si="1"/>
        <v>16</v>
      </c>
      <c r="E25" s="14" t="str">
        <f t="shared" si="0"/>
        <v>IIG16</v>
      </c>
      <c r="F25" s="16" t="s">
        <v>157</v>
      </c>
      <c r="G25" s="3">
        <v>3</v>
      </c>
      <c r="H25" s="3"/>
      <c r="I25" s="3"/>
      <c r="J25" s="3"/>
      <c r="K25" s="3"/>
      <c r="L25" s="3"/>
    </row>
    <row r="26" spans="1:12" ht="30" x14ac:dyDescent="0.25">
      <c r="A26" s="3"/>
      <c r="B26" s="3" t="s">
        <v>2</v>
      </c>
      <c r="C26" s="3" t="s">
        <v>11</v>
      </c>
      <c r="D26" s="14">
        <f t="shared" si="1"/>
        <v>17</v>
      </c>
      <c r="E26" s="14" t="str">
        <f t="shared" si="0"/>
        <v>IIG17</v>
      </c>
      <c r="F26" s="16" t="s">
        <v>158</v>
      </c>
      <c r="G26" s="3">
        <v>2</v>
      </c>
      <c r="H26" s="3"/>
      <c r="I26" s="3"/>
      <c r="J26" s="3"/>
      <c r="K26" s="3"/>
      <c r="L26" s="3"/>
    </row>
    <row r="29" spans="1:12" x14ac:dyDescent="0.25">
      <c r="B29" s="11"/>
      <c r="C29" s="11"/>
      <c r="D29" s="11"/>
      <c r="E29" s="11"/>
      <c r="F29" s="12" t="s">
        <v>57</v>
      </c>
      <c r="G29" s="11"/>
    </row>
    <row r="30" spans="1:12" x14ac:dyDescent="0.25">
      <c r="A30" s="2"/>
      <c r="B30" s="14" t="s">
        <v>2</v>
      </c>
      <c r="C30" s="14" t="s">
        <v>11</v>
      </c>
      <c r="D30" s="14" t="s">
        <v>25</v>
      </c>
      <c r="E30" s="14"/>
      <c r="F30" s="14" t="s">
        <v>74</v>
      </c>
      <c r="G30" s="69">
        <f>AVERAGE($G$10:$G$26)</f>
        <v>3</v>
      </c>
    </row>
    <row r="31" spans="1:12" x14ac:dyDescent="0.25">
      <c r="A31" s="2"/>
      <c r="B31" s="14" t="s">
        <v>2</v>
      </c>
      <c r="C31" s="14" t="s">
        <v>11</v>
      </c>
      <c r="D31" s="14" t="s">
        <v>27</v>
      </c>
      <c r="E31" s="14"/>
      <c r="F31" s="14" t="s">
        <v>75</v>
      </c>
      <c r="G31" s="69">
        <f>AVERAGEIFS($G$10:$G$26,$A$10:$A$26,1)</f>
        <v>3.5</v>
      </c>
    </row>
  </sheetData>
  <dataConsolidate/>
  <mergeCells count="2">
    <mergeCell ref="F7:H7"/>
    <mergeCell ref="I7:L7"/>
  </mergeCells>
  <conditionalFormatting sqref="G10:G26">
    <cfRule type="cellIs" dxfId="155" priority="2" operator="equal">
      <formula>4</formula>
    </cfRule>
    <cfRule type="cellIs" dxfId="154" priority="3" operator="equal">
      <formula>3</formula>
    </cfRule>
    <cfRule type="cellIs" dxfId="153" priority="4" operator="equal">
      <formula>2</formula>
    </cfRule>
    <cfRule type="cellIs" dxfId="152" priority="5" operator="equal">
      <formula>1</formula>
    </cfRule>
  </conditionalFormatting>
  <hyperlinks>
    <hyperlink ref="H4" location="Intro!A1" display="Volver al inicio" xr:uid="{09BD8610-F5A2-4E67-B2DF-6C939929A3DB}"/>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469C1518-89D1-4AC7-9A55-4B30856EA633}">
            <xm:f>OR(Intro!$H$5=1,Intro!$H$5=3)</xm:f>
            <x14:dxf>
              <fill>
                <patternFill patternType="mediumGray"/>
              </fill>
            </x14:dxf>
          </x14:cfRule>
          <xm:sqref>A13:L14 A16:L20 A23:L26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Lists!$A$2:$A$6</xm:f>
          </x14:formula1>
          <xm:sqref>G10:G26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5">
    <pageSetUpPr fitToPage="1"/>
  </sheetPr>
  <dimension ref="A2:L25"/>
  <sheetViews>
    <sheetView showGridLines="0" topLeftCell="A11" zoomScale="80" zoomScaleNormal="80" workbookViewId="0">
      <selection activeCell="G21" sqref="G21"/>
    </sheetView>
  </sheetViews>
  <sheetFormatPr baseColWidth="10" defaultColWidth="11.42578125" defaultRowHeight="15" x14ac:dyDescent="0.25"/>
  <cols>
    <col min="1" max="3" width="2.28515625" style="1" customWidth="1"/>
    <col min="4" max="4" width="3.7109375" style="1" customWidth="1"/>
    <col min="5" max="5" width="5.85546875" style="1" bestFit="1" customWidth="1"/>
    <col min="6" max="6" width="60.7109375" style="1" customWidth="1"/>
    <col min="7" max="7" width="12.8554687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160</v>
      </c>
      <c r="G2" s="13" t="s">
        <v>28</v>
      </c>
      <c r="H2" s="10" t="s">
        <v>159</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150" customHeight="1" x14ac:dyDescent="0.25">
      <c r="F7" s="142" t="s">
        <v>161</v>
      </c>
      <c r="G7" s="142"/>
      <c r="H7" s="142"/>
      <c r="I7" s="142" t="s">
        <v>162</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232.5" customHeight="1" x14ac:dyDescent="0.25">
      <c r="A10" s="4">
        <v>1</v>
      </c>
      <c r="B10" s="4" t="s">
        <v>3</v>
      </c>
      <c r="C10" s="4" t="s">
        <v>12</v>
      </c>
      <c r="D10" s="5">
        <v>1</v>
      </c>
      <c r="E10" s="5" t="str">
        <f>CONCATENATE(B10,C10,D10)</f>
        <v>IIIH1</v>
      </c>
      <c r="F10" s="15" t="s">
        <v>163</v>
      </c>
      <c r="G10" s="4">
        <v>3</v>
      </c>
      <c r="H10" s="4"/>
      <c r="I10" s="4"/>
      <c r="J10" s="4"/>
      <c r="K10" s="4"/>
      <c r="L10" s="4"/>
    </row>
    <row r="11" spans="1:12" ht="30" x14ac:dyDescent="0.25">
      <c r="A11" s="3"/>
      <c r="B11" s="3" t="s">
        <v>3</v>
      </c>
      <c r="C11" s="3" t="s">
        <v>12</v>
      </c>
      <c r="D11" s="14">
        <f>D10+1</f>
        <v>2</v>
      </c>
      <c r="E11" s="14" t="str">
        <f t="shared" ref="E11:E20" si="0">CONCATENATE(B11,C11,D11)</f>
        <v>IIIH2</v>
      </c>
      <c r="F11" s="16" t="s">
        <v>164</v>
      </c>
      <c r="G11" s="3">
        <v>4</v>
      </c>
      <c r="H11" s="3"/>
      <c r="I11" s="3"/>
      <c r="J11" s="3"/>
      <c r="K11" s="3"/>
      <c r="L11" s="3"/>
    </row>
    <row r="12" spans="1:12" ht="30" x14ac:dyDescent="0.25">
      <c r="A12" s="4">
        <v>1</v>
      </c>
      <c r="B12" s="4" t="s">
        <v>3</v>
      </c>
      <c r="C12" s="4" t="s">
        <v>12</v>
      </c>
      <c r="D12" s="5">
        <f t="shared" ref="D12:D20" si="1">D11+1</f>
        <v>3</v>
      </c>
      <c r="E12" s="5" t="str">
        <f t="shared" si="0"/>
        <v>IIIH3</v>
      </c>
      <c r="F12" s="15" t="s">
        <v>165</v>
      </c>
      <c r="G12" s="4">
        <v>3</v>
      </c>
      <c r="H12" s="4"/>
      <c r="I12" s="4"/>
      <c r="J12" s="4"/>
      <c r="K12" s="4"/>
      <c r="L12" s="4"/>
    </row>
    <row r="13" spans="1:12" ht="45" x14ac:dyDescent="0.25">
      <c r="A13" s="3"/>
      <c r="B13" s="3" t="s">
        <v>3</v>
      </c>
      <c r="C13" s="3" t="s">
        <v>12</v>
      </c>
      <c r="D13" s="14">
        <f t="shared" si="1"/>
        <v>4</v>
      </c>
      <c r="E13" s="14" t="str">
        <f t="shared" si="0"/>
        <v>IIIH4</v>
      </c>
      <c r="F13" s="17" t="s">
        <v>166</v>
      </c>
      <c r="G13" s="3">
        <v>2</v>
      </c>
      <c r="H13" s="3"/>
      <c r="I13" s="3"/>
      <c r="J13" s="3"/>
      <c r="K13" s="3"/>
      <c r="L13" s="3"/>
    </row>
    <row r="14" spans="1:12" ht="45" x14ac:dyDescent="0.25">
      <c r="A14" s="4">
        <v>1</v>
      </c>
      <c r="B14" s="4" t="s">
        <v>3</v>
      </c>
      <c r="C14" s="4" t="s">
        <v>12</v>
      </c>
      <c r="D14" s="5">
        <f t="shared" si="1"/>
        <v>5</v>
      </c>
      <c r="E14" s="5" t="str">
        <f t="shared" si="0"/>
        <v>IIIH5</v>
      </c>
      <c r="F14" s="15" t="s">
        <v>167</v>
      </c>
      <c r="G14" s="4">
        <v>3</v>
      </c>
      <c r="H14" s="4"/>
      <c r="I14" s="4"/>
      <c r="J14" s="4"/>
      <c r="K14" s="4"/>
      <c r="L14" s="4"/>
    </row>
    <row r="15" spans="1:12" ht="45" x14ac:dyDescent="0.25">
      <c r="A15" s="3"/>
      <c r="B15" s="3" t="s">
        <v>3</v>
      </c>
      <c r="C15" s="3" t="s">
        <v>12</v>
      </c>
      <c r="D15" s="14">
        <f t="shared" si="1"/>
        <v>6</v>
      </c>
      <c r="E15" s="14" t="str">
        <f t="shared" si="0"/>
        <v>IIIH6</v>
      </c>
      <c r="F15" s="17" t="s">
        <v>168</v>
      </c>
      <c r="G15" s="3">
        <v>4</v>
      </c>
      <c r="H15" s="3"/>
      <c r="I15" s="3"/>
      <c r="J15" s="3"/>
      <c r="K15" s="3"/>
      <c r="L15" s="3"/>
    </row>
    <row r="16" spans="1:12" ht="30" x14ac:dyDescent="0.25">
      <c r="A16" s="3"/>
      <c r="B16" s="3" t="s">
        <v>3</v>
      </c>
      <c r="C16" s="3" t="s">
        <v>12</v>
      </c>
      <c r="D16" s="14">
        <f t="shared" si="1"/>
        <v>7</v>
      </c>
      <c r="E16" s="14" t="str">
        <f t="shared" si="0"/>
        <v>IIIH7</v>
      </c>
      <c r="F16" s="17" t="s">
        <v>169</v>
      </c>
      <c r="G16" s="3">
        <v>4</v>
      </c>
      <c r="H16" s="3"/>
      <c r="I16" s="3"/>
      <c r="J16" s="3"/>
      <c r="K16" s="3"/>
      <c r="L16" s="3"/>
    </row>
    <row r="17" spans="1:12" ht="30" x14ac:dyDescent="0.25">
      <c r="A17" s="3"/>
      <c r="B17" s="3" t="s">
        <v>3</v>
      </c>
      <c r="C17" s="3" t="s">
        <v>12</v>
      </c>
      <c r="D17" s="14">
        <f t="shared" si="1"/>
        <v>8</v>
      </c>
      <c r="E17" s="14" t="str">
        <f t="shared" si="0"/>
        <v>IIIH8</v>
      </c>
      <c r="F17" s="17" t="s">
        <v>170</v>
      </c>
      <c r="G17" s="3">
        <v>2</v>
      </c>
      <c r="H17" s="3"/>
      <c r="I17" s="3"/>
      <c r="J17" s="3"/>
      <c r="K17" s="3"/>
      <c r="L17" s="3"/>
    </row>
    <row r="18" spans="1:12" ht="60" x14ac:dyDescent="0.25">
      <c r="A18" s="3"/>
      <c r="B18" s="3" t="s">
        <v>3</v>
      </c>
      <c r="C18" s="3" t="s">
        <v>12</v>
      </c>
      <c r="D18" s="14">
        <f t="shared" si="1"/>
        <v>9</v>
      </c>
      <c r="E18" s="14" t="str">
        <f t="shared" si="0"/>
        <v>IIIH9</v>
      </c>
      <c r="F18" s="16" t="s">
        <v>171</v>
      </c>
      <c r="G18" s="3">
        <v>2</v>
      </c>
      <c r="H18" s="3"/>
      <c r="I18" s="3"/>
      <c r="J18" s="3"/>
      <c r="K18" s="3"/>
      <c r="L18" s="3"/>
    </row>
    <row r="19" spans="1:12" ht="30" x14ac:dyDescent="0.25">
      <c r="A19" s="3"/>
      <c r="B19" s="3" t="s">
        <v>3</v>
      </c>
      <c r="C19" s="3" t="s">
        <v>12</v>
      </c>
      <c r="D19" s="14">
        <f t="shared" si="1"/>
        <v>10</v>
      </c>
      <c r="E19" s="14" t="str">
        <f t="shared" si="0"/>
        <v>IIIH10</v>
      </c>
      <c r="F19" s="17" t="s">
        <v>172</v>
      </c>
      <c r="G19" s="3">
        <v>3</v>
      </c>
      <c r="H19" s="3"/>
      <c r="I19" s="3"/>
      <c r="J19" s="3"/>
      <c r="K19" s="3"/>
      <c r="L19" s="3"/>
    </row>
    <row r="20" spans="1:12" ht="30" x14ac:dyDescent="0.25">
      <c r="A20" s="4">
        <v>1</v>
      </c>
      <c r="B20" s="4" t="s">
        <v>3</v>
      </c>
      <c r="C20" s="4" t="s">
        <v>12</v>
      </c>
      <c r="D20" s="5">
        <f t="shared" si="1"/>
        <v>11</v>
      </c>
      <c r="E20" s="5" t="str">
        <f t="shared" si="0"/>
        <v>IIIH11</v>
      </c>
      <c r="F20" s="15" t="s">
        <v>173</v>
      </c>
      <c r="G20" s="4">
        <v>4</v>
      </c>
      <c r="H20" s="4"/>
      <c r="I20" s="4"/>
      <c r="J20" s="4"/>
      <c r="K20" s="4"/>
      <c r="L20" s="4"/>
    </row>
    <row r="23" spans="1:12" x14ac:dyDescent="0.25">
      <c r="B23" s="11"/>
      <c r="C23" s="11"/>
      <c r="D23" s="11"/>
      <c r="E23" s="11"/>
      <c r="F23" s="12" t="s">
        <v>57</v>
      </c>
      <c r="G23" s="11"/>
    </row>
    <row r="24" spans="1:12" x14ac:dyDescent="0.25">
      <c r="A24" s="2"/>
      <c r="B24" s="14" t="s">
        <v>3</v>
      </c>
      <c r="C24" s="14" t="s">
        <v>12</v>
      </c>
      <c r="D24" s="14" t="s">
        <v>25</v>
      </c>
      <c r="E24" s="14"/>
      <c r="F24" s="14" t="s">
        <v>74</v>
      </c>
      <c r="G24" s="69">
        <f>AVERAGE($G$10:$G$20)</f>
        <v>3.0909090909090908</v>
      </c>
    </row>
    <row r="25" spans="1:12" x14ac:dyDescent="0.25">
      <c r="A25" s="2"/>
      <c r="B25" s="14" t="s">
        <v>3</v>
      </c>
      <c r="C25" s="14" t="s">
        <v>12</v>
      </c>
      <c r="D25" s="14" t="s">
        <v>27</v>
      </c>
      <c r="E25" s="14"/>
      <c r="F25" s="14" t="s">
        <v>75</v>
      </c>
      <c r="G25" s="69">
        <f>AVERAGEIFS($G$10:$G$20,$A$10:$A$20,1)</f>
        <v>3.25</v>
      </c>
    </row>
  </sheetData>
  <dataConsolidate/>
  <mergeCells count="2">
    <mergeCell ref="F7:H7"/>
    <mergeCell ref="I7:L7"/>
  </mergeCells>
  <hyperlinks>
    <hyperlink ref="H4" location="Intro!A1" display="Volver al inicio" xr:uid="{460CE9D3-9773-4C57-84C4-71DABE560D35}"/>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784E80D3-BC1E-44B6-B7FE-1261B4FE4E83}">
            <xm:f>Intro!$H$5=3</xm:f>
            <x14:dxf>
              <fill>
                <patternFill patternType="mediumGray"/>
              </fill>
            </x14:dxf>
          </x14:cfRule>
          <xm:sqref>A11:L11 A13:L13 A15:L19</xm:sqref>
        </x14:conditionalFormatting>
        <x14:conditionalFormatting xmlns:xm="http://schemas.microsoft.com/office/excel/2006/main">
          <x14:cfRule type="expression" priority="2" id="{B39C2B44-8FA4-456D-B62B-2B9A1CCC989E}">
            <xm:f>OR(Intro!$H$5=1,Intro!$H$5=2)</xm:f>
            <x14:dxf>
              <fill>
                <patternFill patternType="mediumGray"/>
              </fill>
            </x14:dxf>
          </x14:cfRule>
          <xm:sqref>B10:L20</xm:sqref>
        </x14:conditionalFormatting>
        <x14:conditionalFormatting xmlns:xm="http://schemas.microsoft.com/office/excel/2006/main">
          <x14:cfRule type="cellIs" priority="7" operator="equal" id="{61150F8E-0C66-4409-B3DD-CC0D6C187006}">
            <xm:f>Lists!$A$6</xm:f>
            <x14:dxf>
              <fill>
                <patternFill>
                  <bgColor rgb="FF00B050"/>
                </patternFill>
              </fill>
            </x14:dxf>
          </x14:cfRule>
          <x14:cfRule type="cellIs" priority="8" operator="equal" id="{8C1D0BAC-393E-44B4-8A55-C06338E3AE73}">
            <xm:f>Lists!$A$5</xm:f>
            <x14:dxf>
              <fill>
                <patternFill>
                  <bgColor rgb="FF92D050"/>
                </patternFill>
              </fill>
            </x14:dxf>
          </x14:cfRule>
          <x14:cfRule type="cellIs" priority="9" operator="equal" id="{A6F0BA3D-A061-45B2-91CD-A48015C8C7A7}">
            <xm:f>Lists!$A$4</xm:f>
            <x14:dxf>
              <fill>
                <patternFill>
                  <bgColor rgb="FFFFC000"/>
                </patternFill>
              </fill>
            </x14:dxf>
          </x14:cfRule>
          <x14:cfRule type="cellIs" priority="10" operator="equal" id="{7158B91A-FD36-4C22-9426-709903279F44}">
            <xm:f>Lists!$A$3</xm:f>
            <x14:dxf>
              <fill>
                <patternFill>
                  <bgColor rgb="FFFF0000"/>
                </patternFill>
              </fill>
            </x14:dxf>
          </x14:cfRule>
          <xm:sqref>G3:G6</xm:sqref>
        </x14:conditionalFormatting>
        <x14:conditionalFormatting xmlns:xm="http://schemas.microsoft.com/office/excel/2006/main">
          <x14:cfRule type="cellIs" priority="19" operator="equal" id="{8A331D7C-A10B-48DE-9CD3-29490CDAF7D3}">
            <xm:f>Lists!$A$6</xm:f>
            <x14:dxf>
              <fill>
                <patternFill>
                  <bgColor rgb="FF00B050"/>
                </patternFill>
              </fill>
            </x14:dxf>
          </x14:cfRule>
          <x14:cfRule type="cellIs" priority="20" operator="equal" id="{A42CCA12-75A7-495A-ADB4-47C1EF080407}">
            <xm:f>Lists!$A$5</xm:f>
            <x14:dxf>
              <fill>
                <patternFill>
                  <bgColor rgb="FF92D050"/>
                </patternFill>
              </fill>
            </x14:dxf>
          </x14:cfRule>
          <x14:cfRule type="cellIs" priority="21" operator="equal" id="{59760363-1B68-4693-A43C-D656F53FD68D}">
            <xm:f>Lists!$A$4</xm:f>
            <x14:dxf>
              <fill>
                <patternFill>
                  <bgColor rgb="FFFFC000"/>
                </patternFill>
              </fill>
            </x14:dxf>
          </x14:cfRule>
          <x14:cfRule type="cellIs" priority="22" operator="equal" id="{0ACC823B-84FE-4A92-BE03-A23D9CA6D50E}">
            <xm:f>Lists!$A$3</xm:f>
            <x14:dxf>
              <fill>
                <patternFill>
                  <bgColor rgb="FFFF0000"/>
                </patternFill>
              </fill>
            </x14:dxf>
          </x14:cfRule>
          <xm:sqref>G8 G10:G20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Lists!$A$2:$A$6</xm:f>
          </x14:formula1>
          <xm:sqref>G10:G20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6">
    <pageSetUpPr fitToPage="1"/>
  </sheetPr>
  <dimension ref="A2:L27"/>
  <sheetViews>
    <sheetView showGridLines="0" topLeftCell="A16" zoomScale="80" zoomScaleNormal="80" workbookViewId="0">
      <selection activeCell="G23" sqref="G23"/>
    </sheetView>
  </sheetViews>
  <sheetFormatPr baseColWidth="10" defaultColWidth="11.42578125" defaultRowHeight="15" x14ac:dyDescent="0.25"/>
  <cols>
    <col min="1" max="3" width="2.28515625" style="1" customWidth="1"/>
    <col min="4" max="4" width="3.7109375" style="1" customWidth="1"/>
    <col min="5" max="5" width="5.28515625" style="1" bestFit="1" customWidth="1"/>
    <col min="6" max="6" width="60.7109375" style="1" customWidth="1"/>
    <col min="7" max="7" width="14.28515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175</v>
      </c>
      <c r="G2" s="13" t="s">
        <v>28</v>
      </c>
      <c r="H2" s="10" t="s">
        <v>159</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181.5" customHeight="1" x14ac:dyDescent="0.25">
      <c r="F7" s="142" t="s">
        <v>174</v>
      </c>
      <c r="G7" s="142"/>
      <c r="H7" s="142"/>
      <c r="I7" s="142" t="s">
        <v>176</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102.6" customHeight="1" x14ac:dyDescent="0.25">
      <c r="A10" s="4">
        <v>1</v>
      </c>
      <c r="B10" s="4" t="s">
        <v>3</v>
      </c>
      <c r="C10" s="4" t="s">
        <v>1</v>
      </c>
      <c r="D10" s="5">
        <v>1</v>
      </c>
      <c r="E10" s="5" t="str">
        <f>CONCATENATE(B10,C10,D10)</f>
        <v>IIII1</v>
      </c>
      <c r="F10" s="15" t="s">
        <v>177</v>
      </c>
      <c r="G10" s="4">
        <v>2</v>
      </c>
      <c r="H10" s="4"/>
      <c r="I10" s="4"/>
      <c r="J10" s="4"/>
      <c r="K10" s="4"/>
      <c r="L10" s="4"/>
    </row>
    <row r="11" spans="1:12" ht="90.6" customHeight="1" x14ac:dyDescent="0.25">
      <c r="A11" s="3"/>
      <c r="B11" s="3" t="s">
        <v>3</v>
      </c>
      <c r="C11" s="3" t="s">
        <v>1</v>
      </c>
      <c r="D11" s="14">
        <f>D10+1</f>
        <v>2</v>
      </c>
      <c r="E11" s="14" t="str">
        <f t="shared" ref="E11:E22" si="0">CONCATENATE(B11,C11,D11)</f>
        <v>IIII2</v>
      </c>
      <c r="F11" s="16" t="s">
        <v>178</v>
      </c>
      <c r="G11" s="3">
        <v>3</v>
      </c>
      <c r="H11" s="3"/>
      <c r="I11" s="3"/>
      <c r="J11" s="3"/>
      <c r="K11" s="3"/>
      <c r="L11" s="3"/>
    </row>
    <row r="12" spans="1:12" ht="116.45" customHeight="1" x14ac:dyDescent="0.25">
      <c r="A12" s="4">
        <v>1</v>
      </c>
      <c r="B12" s="4" t="s">
        <v>3</v>
      </c>
      <c r="C12" s="4" t="s">
        <v>1</v>
      </c>
      <c r="D12" s="5">
        <f t="shared" ref="D12:D22" si="1">D11+1</f>
        <v>3</v>
      </c>
      <c r="E12" s="5" t="str">
        <f t="shared" si="0"/>
        <v>IIII3</v>
      </c>
      <c r="F12" s="15" t="s">
        <v>179</v>
      </c>
      <c r="G12" s="4">
        <v>2</v>
      </c>
      <c r="H12" s="4"/>
      <c r="I12" s="4"/>
      <c r="J12" s="4"/>
      <c r="K12" s="4"/>
      <c r="L12" s="4"/>
    </row>
    <row r="13" spans="1:12" ht="30" x14ac:dyDescent="0.25">
      <c r="A13" s="3"/>
      <c r="B13" s="3" t="s">
        <v>3</v>
      </c>
      <c r="C13" s="3" t="s">
        <v>1</v>
      </c>
      <c r="D13" s="14">
        <f t="shared" si="1"/>
        <v>4</v>
      </c>
      <c r="E13" s="14" t="str">
        <f t="shared" si="0"/>
        <v>IIII4</v>
      </c>
      <c r="F13" s="17" t="s">
        <v>180</v>
      </c>
      <c r="G13" s="3">
        <v>3</v>
      </c>
      <c r="H13" s="3"/>
      <c r="I13" s="3"/>
      <c r="J13" s="3"/>
      <c r="K13" s="3"/>
      <c r="L13" s="3"/>
    </row>
    <row r="14" spans="1:12" ht="58.9" customHeight="1" x14ac:dyDescent="0.25">
      <c r="A14" s="3"/>
      <c r="B14" s="3" t="s">
        <v>3</v>
      </c>
      <c r="C14" s="3" t="s">
        <v>1</v>
      </c>
      <c r="D14" s="14">
        <f t="shared" si="1"/>
        <v>5</v>
      </c>
      <c r="E14" s="14" t="str">
        <f t="shared" si="0"/>
        <v>IIII5</v>
      </c>
      <c r="F14" s="17" t="s">
        <v>181</v>
      </c>
      <c r="G14" s="3">
        <v>2</v>
      </c>
      <c r="H14" s="3"/>
      <c r="I14" s="3"/>
      <c r="J14" s="3"/>
      <c r="K14" s="3"/>
      <c r="L14" s="3"/>
    </row>
    <row r="15" spans="1:12" ht="167.25" customHeight="1" x14ac:dyDescent="0.25">
      <c r="A15" s="3"/>
      <c r="B15" s="3" t="s">
        <v>3</v>
      </c>
      <c r="C15" s="3" t="s">
        <v>1</v>
      </c>
      <c r="D15" s="14">
        <f t="shared" si="1"/>
        <v>6</v>
      </c>
      <c r="E15" s="14" t="str">
        <f t="shared" si="0"/>
        <v>IIII6</v>
      </c>
      <c r="F15" s="17" t="s">
        <v>182</v>
      </c>
      <c r="G15" s="3">
        <v>3</v>
      </c>
      <c r="H15" s="3"/>
      <c r="I15" s="3"/>
      <c r="J15" s="3"/>
      <c r="K15" s="3"/>
      <c r="L15" s="3"/>
    </row>
    <row r="16" spans="1:12" ht="67.900000000000006" customHeight="1" x14ac:dyDescent="0.25">
      <c r="A16" s="4">
        <v>1</v>
      </c>
      <c r="B16" s="4" t="s">
        <v>3</v>
      </c>
      <c r="C16" s="4" t="s">
        <v>1</v>
      </c>
      <c r="D16" s="5">
        <f t="shared" si="1"/>
        <v>7</v>
      </c>
      <c r="E16" s="5" t="str">
        <f t="shared" si="0"/>
        <v>IIII7</v>
      </c>
      <c r="F16" s="15" t="s">
        <v>183</v>
      </c>
      <c r="G16" s="4">
        <v>3</v>
      </c>
      <c r="H16" s="4"/>
      <c r="I16" s="4"/>
      <c r="J16" s="4"/>
      <c r="K16" s="4"/>
      <c r="L16" s="4"/>
    </row>
    <row r="17" spans="1:12" ht="60" x14ac:dyDescent="0.25">
      <c r="A17" s="3"/>
      <c r="B17" s="3" t="s">
        <v>3</v>
      </c>
      <c r="C17" s="3" t="s">
        <v>1</v>
      </c>
      <c r="D17" s="14">
        <f t="shared" si="1"/>
        <v>8</v>
      </c>
      <c r="E17" s="117" t="str">
        <f t="shared" si="0"/>
        <v>IIII8</v>
      </c>
      <c r="F17" s="17" t="s">
        <v>184</v>
      </c>
      <c r="G17" s="3">
        <v>2</v>
      </c>
      <c r="H17" s="3"/>
      <c r="I17" s="3"/>
      <c r="J17" s="3"/>
      <c r="K17" s="3"/>
      <c r="L17" s="3"/>
    </row>
    <row r="18" spans="1:12" ht="45" x14ac:dyDescent="0.25">
      <c r="A18" s="3"/>
      <c r="B18" s="3" t="s">
        <v>3</v>
      </c>
      <c r="C18" s="3" t="s">
        <v>1</v>
      </c>
      <c r="D18" s="14">
        <f t="shared" si="1"/>
        <v>9</v>
      </c>
      <c r="E18" s="117" t="str">
        <f t="shared" si="0"/>
        <v>IIII9</v>
      </c>
      <c r="F18" s="16" t="s">
        <v>185</v>
      </c>
      <c r="G18" s="3">
        <v>4</v>
      </c>
      <c r="H18" s="3"/>
      <c r="I18" s="3"/>
      <c r="J18" s="3"/>
      <c r="K18" s="3"/>
      <c r="L18" s="3"/>
    </row>
    <row r="19" spans="1:12" ht="102" customHeight="1" x14ac:dyDescent="0.25">
      <c r="A19" s="4">
        <v>1</v>
      </c>
      <c r="B19" s="4" t="s">
        <v>3</v>
      </c>
      <c r="C19" s="4" t="s">
        <v>1</v>
      </c>
      <c r="D19" s="5">
        <f t="shared" si="1"/>
        <v>10</v>
      </c>
      <c r="E19" s="5" t="str">
        <f t="shared" si="0"/>
        <v>IIII10</v>
      </c>
      <c r="F19" s="15" t="s">
        <v>186</v>
      </c>
      <c r="G19" s="4">
        <v>3</v>
      </c>
      <c r="H19" s="4"/>
      <c r="I19" s="4"/>
      <c r="J19" s="4"/>
      <c r="K19" s="4"/>
      <c r="L19" s="4"/>
    </row>
    <row r="20" spans="1:12" ht="57" customHeight="1" x14ac:dyDescent="0.25">
      <c r="A20" s="3"/>
      <c r="B20" s="3" t="s">
        <v>3</v>
      </c>
      <c r="C20" s="3" t="s">
        <v>1</v>
      </c>
      <c r="D20" s="14">
        <f t="shared" si="1"/>
        <v>11</v>
      </c>
      <c r="E20" s="14" t="str">
        <f t="shared" si="0"/>
        <v>IIII11</v>
      </c>
      <c r="F20" s="17" t="s">
        <v>187</v>
      </c>
      <c r="G20" s="3">
        <v>2</v>
      </c>
      <c r="H20" s="3"/>
      <c r="I20" s="3"/>
      <c r="J20" s="3"/>
      <c r="K20" s="3"/>
      <c r="L20" s="3"/>
    </row>
    <row r="21" spans="1:12" ht="45" x14ac:dyDescent="0.25">
      <c r="A21" s="3"/>
      <c r="B21" s="3" t="s">
        <v>3</v>
      </c>
      <c r="C21" s="3" t="s">
        <v>1</v>
      </c>
      <c r="D21" s="14">
        <f t="shared" si="1"/>
        <v>12</v>
      </c>
      <c r="E21" s="14" t="str">
        <f t="shared" si="0"/>
        <v>IIII12</v>
      </c>
      <c r="F21" s="17" t="s">
        <v>188</v>
      </c>
      <c r="G21" s="3">
        <v>3</v>
      </c>
      <c r="H21" s="3"/>
      <c r="I21" s="3"/>
      <c r="J21" s="3"/>
      <c r="K21" s="3"/>
      <c r="L21" s="3"/>
    </row>
    <row r="22" spans="1:12" ht="79.5" customHeight="1" x14ac:dyDescent="0.25">
      <c r="A22" s="4">
        <v>1</v>
      </c>
      <c r="B22" s="4" t="s">
        <v>3</v>
      </c>
      <c r="C22" s="4" t="s">
        <v>1</v>
      </c>
      <c r="D22" s="5">
        <f t="shared" si="1"/>
        <v>13</v>
      </c>
      <c r="E22" s="5" t="str">
        <f t="shared" si="0"/>
        <v>IIII13</v>
      </c>
      <c r="F22" s="15" t="s">
        <v>189</v>
      </c>
      <c r="G22" s="4">
        <v>2</v>
      </c>
      <c r="H22" s="4"/>
      <c r="I22" s="4"/>
      <c r="J22" s="4"/>
      <c r="K22" s="4"/>
      <c r="L22" s="4"/>
    </row>
    <row r="25" spans="1:12" x14ac:dyDescent="0.25">
      <c r="B25" s="11"/>
      <c r="C25" s="11"/>
      <c r="D25" s="11"/>
      <c r="E25" s="11"/>
      <c r="F25" s="12" t="s">
        <v>57</v>
      </c>
      <c r="G25" s="11"/>
    </row>
    <row r="26" spans="1:12" x14ac:dyDescent="0.25">
      <c r="A26" s="2"/>
      <c r="B26" s="14" t="s">
        <v>3</v>
      </c>
      <c r="C26" s="14" t="s">
        <v>1</v>
      </c>
      <c r="D26" s="14" t="s">
        <v>25</v>
      </c>
      <c r="E26" s="14"/>
      <c r="F26" s="14" t="s">
        <v>74</v>
      </c>
      <c r="G26" s="69">
        <f>AVERAGE($G$10:$G$22)</f>
        <v>2.6153846153846154</v>
      </c>
    </row>
    <row r="27" spans="1:12" x14ac:dyDescent="0.25">
      <c r="A27" s="2"/>
      <c r="B27" s="14" t="s">
        <v>3</v>
      </c>
      <c r="C27" s="14" t="s">
        <v>1</v>
      </c>
      <c r="D27" s="14" t="s">
        <v>27</v>
      </c>
      <c r="E27" s="14"/>
      <c r="F27" s="14" t="s">
        <v>75</v>
      </c>
      <c r="G27" s="69">
        <f>AVERAGEIFS($G$10:$G$22,$A$10:$A$22,1)</f>
        <v>2.4</v>
      </c>
    </row>
  </sheetData>
  <dataConsolidate/>
  <mergeCells count="2">
    <mergeCell ref="F7:H7"/>
    <mergeCell ref="I7:L7"/>
  </mergeCells>
  <hyperlinks>
    <hyperlink ref="H4" location="Intro!A1" display="Volver al inicio" xr:uid="{0A5A0EBB-F736-44FB-98FA-6AFFBF35BC5C}"/>
  </hyperlinks>
  <printOptions horizontalCentered="1"/>
  <pageMargins left="0.70866141732283472" right="0.70866141732283472" top="0.74803149606299213" bottom="0.74803149606299213" header="0.31496062992125984" footer="0.31496062992125984"/>
  <pageSetup paperSize="9" scale="87"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1FB6B7A3-BE74-4D1E-B728-30224C1BD92C}">
            <xm:f>OR(Intro!$H$5=1,Intro!$H$5=2)</xm:f>
            <x14:dxf>
              <fill>
                <patternFill patternType="mediumGray"/>
              </fill>
            </x14:dxf>
          </x14:cfRule>
          <xm:sqref>A10:L22</xm:sqref>
        </x14:conditionalFormatting>
        <x14:conditionalFormatting xmlns:xm="http://schemas.microsoft.com/office/excel/2006/main">
          <x14:cfRule type="expression" priority="1" id="{2F4FABD5-113A-4B26-8421-0F3F6660205E}">
            <xm:f>Intro!$H$5=3</xm:f>
            <x14:dxf>
              <fill>
                <patternFill patternType="mediumGray"/>
              </fill>
            </x14:dxf>
          </x14:cfRule>
          <xm:sqref>A11:L11 A13:L15 A17:L18 A20:L21</xm:sqref>
        </x14:conditionalFormatting>
        <x14:conditionalFormatting xmlns:xm="http://schemas.microsoft.com/office/excel/2006/main">
          <x14:cfRule type="cellIs" priority="7" operator="equal" id="{96B7FB48-B82B-405E-8FCA-E5F4F42EFE7B}">
            <xm:f>Lists!$A$6</xm:f>
            <x14:dxf>
              <fill>
                <patternFill>
                  <bgColor rgb="FF00B050"/>
                </patternFill>
              </fill>
            </x14:dxf>
          </x14:cfRule>
          <x14:cfRule type="cellIs" priority="8" operator="equal" id="{BDA0776B-EF63-4780-882D-82E1C09561D4}">
            <xm:f>Lists!$A$5</xm:f>
            <x14:dxf>
              <fill>
                <patternFill>
                  <bgColor rgb="FF92D050"/>
                </patternFill>
              </fill>
            </x14:dxf>
          </x14:cfRule>
          <x14:cfRule type="cellIs" priority="9" operator="equal" id="{641C7AEF-108B-453E-8B87-E2008A6875C9}">
            <xm:f>Lists!$A$4</xm:f>
            <x14:dxf>
              <fill>
                <patternFill>
                  <bgColor rgb="FFFFC000"/>
                </patternFill>
              </fill>
            </x14:dxf>
          </x14:cfRule>
          <x14:cfRule type="cellIs" priority="10" operator="equal" id="{B03B85EF-842F-4F64-8BA4-8B4297AFE351}">
            <xm:f>Lists!$A$3</xm:f>
            <x14:dxf>
              <fill>
                <patternFill>
                  <bgColor rgb="FFFF0000"/>
                </patternFill>
              </fill>
            </x14:dxf>
          </x14:cfRule>
          <xm:sqref>G3:G6</xm:sqref>
        </x14:conditionalFormatting>
        <x14:conditionalFormatting xmlns:xm="http://schemas.microsoft.com/office/excel/2006/main">
          <x14:cfRule type="cellIs" priority="15" operator="equal" id="{73333F8A-46B6-4FD6-B753-A1CE20671557}">
            <xm:f>Lists!$A$6</xm:f>
            <x14:dxf>
              <fill>
                <patternFill>
                  <bgColor rgb="FF00B050"/>
                </patternFill>
              </fill>
            </x14:dxf>
          </x14:cfRule>
          <x14:cfRule type="cellIs" priority="16" operator="equal" id="{F7121231-3D7F-4524-A6EC-2085E9567A7E}">
            <xm:f>Lists!$A$5</xm:f>
            <x14:dxf>
              <fill>
                <patternFill>
                  <bgColor rgb="FF92D050"/>
                </patternFill>
              </fill>
            </x14:dxf>
          </x14:cfRule>
          <x14:cfRule type="cellIs" priority="17" operator="equal" id="{8E260FE9-B24E-499E-8A99-8B6FECDBC60C}">
            <xm:f>Lists!$A$4</xm:f>
            <x14:dxf>
              <fill>
                <patternFill>
                  <bgColor rgb="FFFFC000"/>
                </patternFill>
              </fill>
            </x14:dxf>
          </x14:cfRule>
          <x14:cfRule type="cellIs" priority="18" operator="equal" id="{4D8165C7-0799-41C8-A4EA-1F9EC1615A38}">
            <xm:f>Lists!$A$3</xm:f>
            <x14:dxf>
              <fill>
                <patternFill>
                  <bgColor rgb="FFFF0000"/>
                </patternFill>
              </fill>
            </x14:dxf>
          </x14:cfRule>
          <xm:sqref>G8 G10:G22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Lists!$A$2:$A$6</xm:f>
          </x14:formula1>
          <xm:sqref>G10:G22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7">
    <tabColor rgb="FFFF0000"/>
    <pageSetUpPr fitToPage="1"/>
  </sheetPr>
  <dimension ref="A2:L40"/>
  <sheetViews>
    <sheetView showGridLines="0" topLeftCell="A29" zoomScale="80" zoomScaleNormal="80" workbookViewId="0">
      <selection activeCell="G36" sqref="G36"/>
    </sheetView>
  </sheetViews>
  <sheetFormatPr baseColWidth="10" defaultColWidth="11.42578125" defaultRowHeight="15" x14ac:dyDescent="0.25"/>
  <cols>
    <col min="1" max="3" width="2.28515625" style="1" customWidth="1"/>
    <col min="4" max="4" width="3.7109375" style="1" customWidth="1"/>
    <col min="5" max="5" width="5.28515625" style="1" customWidth="1"/>
    <col min="6" max="6" width="60.7109375" style="1" customWidth="1"/>
    <col min="7" max="7" width="12.425781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190</v>
      </c>
      <c r="G2" s="13" t="s">
        <v>28</v>
      </c>
      <c r="H2" s="10" t="s">
        <v>159</v>
      </c>
    </row>
    <row r="3" spans="1:12" x14ac:dyDescent="0.25">
      <c r="D3" s="2"/>
      <c r="E3" s="2"/>
    </row>
    <row r="4" spans="1:12" x14ac:dyDescent="0.25">
      <c r="F4" s="10" t="s">
        <v>37</v>
      </c>
      <c r="G4" s="19" t="s">
        <v>78</v>
      </c>
      <c r="H4" s="53" t="s">
        <v>39</v>
      </c>
    </row>
    <row r="5" spans="1:12" x14ac:dyDescent="0.25">
      <c r="F5" s="10"/>
      <c r="G5" s="2"/>
    </row>
    <row r="6" spans="1:12" x14ac:dyDescent="0.25">
      <c r="F6" s="10" t="s">
        <v>38</v>
      </c>
      <c r="G6" s="2"/>
      <c r="I6" s="10" t="s">
        <v>42</v>
      </c>
    </row>
    <row r="7" spans="1:12" ht="175.5" customHeight="1" x14ac:dyDescent="0.25">
      <c r="F7" s="142" t="s">
        <v>191</v>
      </c>
      <c r="G7" s="142"/>
      <c r="H7" s="142"/>
      <c r="I7" s="145" t="s">
        <v>192</v>
      </c>
      <c r="J7" s="146"/>
      <c r="K7" s="146"/>
      <c r="L7" s="146"/>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x14ac:dyDescent="0.25">
      <c r="A10" s="40"/>
      <c r="B10" s="40"/>
      <c r="C10" s="40"/>
      <c r="D10" s="40"/>
      <c r="E10" s="40"/>
      <c r="F10" s="41" t="s">
        <v>33</v>
      </c>
      <c r="G10" s="40"/>
      <c r="H10" s="40"/>
      <c r="I10" s="40"/>
      <c r="J10" s="40"/>
      <c r="K10" s="40"/>
      <c r="L10" s="40"/>
    </row>
    <row r="11" spans="1:12" ht="66" customHeight="1" x14ac:dyDescent="0.25">
      <c r="A11" s="4">
        <v>1</v>
      </c>
      <c r="B11" s="4" t="s">
        <v>3</v>
      </c>
      <c r="C11" s="4" t="s">
        <v>13</v>
      </c>
      <c r="D11" s="5">
        <v>1</v>
      </c>
      <c r="E11" s="5" t="str">
        <f>CONCATENATE(B11,C11,D11)</f>
        <v>IIIJ1</v>
      </c>
      <c r="F11" s="15" t="s">
        <v>193</v>
      </c>
      <c r="G11" s="4">
        <v>2</v>
      </c>
      <c r="H11" s="4"/>
      <c r="I11" s="4"/>
      <c r="J11" s="4"/>
      <c r="K11" s="4"/>
      <c r="L11" s="4"/>
    </row>
    <row r="12" spans="1:12" ht="84.6" customHeight="1" x14ac:dyDescent="0.25">
      <c r="A12" s="4">
        <v>1</v>
      </c>
      <c r="B12" s="4" t="s">
        <v>3</v>
      </c>
      <c r="C12" s="4" t="s">
        <v>13</v>
      </c>
      <c r="D12" s="5">
        <f>D11+1</f>
        <v>2</v>
      </c>
      <c r="E12" s="5" t="str">
        <f t="shared" ref="E12:E13" si="0">CONCATENATE(B12,C12,D12)</f>
        <v>IIIJ2</v>
      </c>
      <c r="F12" s="18" t="s">
        <v>194</v>
      </c>
      <c r="G12" s="4">
        <v>3</v>
      </c>
      <c r="H12" s="4"/>
      <c r="I12" s="4"/>
      <c r="J12" s="4"/>
      <c r="K12" s="4"/>
      <c r="L12" s="4"/>
    </row>
    <row r="13" spans="1:12" ht="58.9" customHeight="1" x14ac:dyDescent="0.25">
      <c r="A13" s="4">
        <v>1</v>
      </c>
      <c r="B13" s="4" t="s">
        <v>3</v>
      </c>
      <c r="C13" s="4" t="s">
        <v>13</v>
      </c>
      <c r="D13" s="5">
        <f t="shared" ref="D13:D35" si="1">D12+1</f>
        <v>3</v>
      </c>
      <c r="E13" s="5" t="str">
        <f t="shared" si="0"/>
        <v>IIIJ3</v>
      </c>
      <c r="F13" s="15" t="s">
        <v>195</v>
      </c>
      <c r="G13" s="4">
        <v>1</v>
      </c>
      <c r="H13" s="4"/>
      <c r="I13" s="4"/>
      <c r="J13" s="4"/>
      <c r="K13" s="4"/>
      <c r="L13" s="4"/>
    </row>
    <row r="14" spans="1:12" x14ac:dyDescent="0.25">
      <c r="A14" s="39"/>
      <c r="B14" s="39"/>
      <c r="C14" s="39"/>
      <c r="D14" s="40"/>
      <c r="E14" s="40"/>
      <c r="F14" s="42" t="s">
        <v>196</v>
      </c>
      <c r="G14" s="39"/>
      <c r="H14" s="39"/>
      <c r="I14" s="39"/>
      <c r="J14" s="39"/>
      <c r="K14" s="39"/>
      <c r="L14" s="39"/>
    </row>
    <row r="15" spans="1:12" ht="66.75" customHeight="1" x14ac:dyDescent="0.25">
      <c r="A15" s="3"/>
      <c r="B15" s="3" t="s">
        <v>3</v>
      </c>
      <c r="C15" s="3" t="s">
        <v>13</v>
      </c>
      <c r="D15" s="14">
        <f>D13+1</f>
        <v>4</v>
      </c>
      <c r="E15" s="14" t="str">
        <f>CONCATENATE(B15,C15,D15)</f>
        <v>IIIJ4</v>
      </c>
      <c r="F15" s="17" t="s">
        <v>197</v>
      </c>
      <c r="G15" s="3">
        <v>3</v>
      </c>
      <c r="H15" s="3"/>
      <c r="I15" s="3"/>
      <c r="J15" s="3"/>
      <c r="K15" s="3"/>
      <c r="L15" s="3"/>
    </row>
    <row r="16" spans="1:12" ht="30" x14ac:dyDescent="0.25">
      <c r="A16" s="3"/>
      <c r="B16" s="3" t="s">
        <v>3</v>
      </c>
      <c r="C16" s="3" t="s">
        <v>13</v>
      </c>
      <c r="D16" s="14">
        <f t="shared" si="1"/>
        <v>5</v>
      </c>
      <c r="E16" s="14" t="str">
        <f t="shared" ref="E16:E35" si="2">CONCATENATE(B16,C16,D16)</f>
        <v>IIIJ5</v>
      </c>
      <c r="F16" s="17" t="s">
        <v>198</v>
      </c>
      <c r="G16" s="3">
        <v>2</v>
      </c>
      <c r="H16" s="3"/>
      <c r="I16" s="3"/>
      <c r="J16" s="3"/>
      <c r="K16" s="3"/>
      <c r="L16" s="3"/>
    </row>
    <row r="17" spans="1:12" x14ac:dyDescent="0.25">
      <c r="A17" s="39"/>
      <c r="B17" s="39"/>
      <c r="C17" s="39"/>
      <c r="D17" s="40"/>
      <c r="E17" s="40"/>
      <c r="F17" s="42" t="s">
        <v>199</v>
      </c>
      <c r="G17" s="39"/>
      <c r="H17" s="39"/>
      <c r="I17" s="39"/>
      <c r="J17" s="39"/>
      <c r="K17" s="39"/>
      <c r="L17" s="39"/>
    </row>
    <row r="18" spans="1:12" ht="168" customHeight="1" x14ac:dyDescent="0.25">
      <c r="A18" s="4">
        <v>1</v>
      </c>
      <c r="B18" s="4" t="s">
        <v>3</v>
      </c>
      <c r="C18" s="4" t="s">
        <v>13</v>
      </c>
      <c r="D18" s="5">
        <f>D16+1</f>
        <v>6</v>
      </c>
      <c r="E18" s="5" t="str">
        <f t="shared" si="2"/>
        <v>IIIJ6</v>
      </c>
      <c r="F18" s="18" t="s">
        <v>200</v>
      </c>
      <c r="G18" s="4">
        <v>4</v>
      </c>
      <c r="H18" s="4"/>
      <c r="I18" s="4"/>
      <c r="J18" s="4"/>
      <c r="K18" s="4"/>
      <c r="L18" s="4"/>
    </row>
    <row r="19" spans="1:12" ht="63.6" customHeight="1" x14ac:dyDescent="0.25">
      <c r="A19" s="3"/>
      <c r="B19" s="3" t="s">
        <v>3</v>
      </c>
      <c r="C19" s="3" t="s">
        <v>13</v>
      </c>
      <c r="D19" s="14">
        <f t="shared" si="1"/>
        <v>7</v>
      </c>
      <c r="E19" s="14" t="str">
        <f t="shared" si="2"/>
        <v>IIIJ7</v>
      </c>
      <c r="F19" s="17" t="s">
        <v>201</v>
      </c>
      <c r="G19" s="3">
        <v>3</v>
      </c>
      <c r="H19" s="3"/>
      <c r="I19" s="3"/>
      <c r="J19" s="3"/>
      <c r="K19" s="3"/>
      <c r="L19" s="3"/>
    </row>
    <row r="20" spans="1:12" ht="87.6" customHeight="1" x14ac:dyDescent="0.25">
      <c r="A20" s="3"/>
      <c r="B20" s="3" t="s">
        <v>3</v>
      </c>
      <c r="C20" s="3" t="s">
        <v>13</v>
      </c>
      <c r="D20" s="14">
        <f t="shared" si="1"/>
        <v>8</v>
      </c>
      <c r="E20" s="14" t="str">
        <f t="shared" si="2"/>
        <v>IIIJ8</v>
      </c>
      <c r="F20" s="17" t="s">
        <v>202</v>
      </c>
      <c r="G20" s="3">
        <v>3</v>
      </c>
      <c r="H20" s="3"/>
      <c r="I20" s="3"/>
      <c r="J20" s="3"/>
      <c r="K20" s="3"/>
      <c r="L20" s="3"/>
    </row>
    <row r="21" spans="1:12" ht="45" x14ac:dyDescent="0.25">
      <c r="A21" s="3"/>
      <c r="B21" s="3" t="s">
        <v>3</v>
      </c>
      <c r="C21" s="3" t="s">
        <v>13</v>
      </c>
      <c r="D21" s="14">
        <f>D20+1</f>
        <v>9</v>
      </c>
      <c r="E21" s="14" t="str">
        <f t="shared" si="2"/>
        <v>IIIJ9</v>
      </c>
      <c r="F21" s="17" t="s">
        <v>203</v>
      </c>
      <c r="G21" s="3">
        <v>4</v>
      </c>
      <c r="H21" s="3"/>
      <c r="I21" s="3"/>
      <c r="J21" s="3"/>
      <c r="K21" s="3"/>
      <c r="L21" s="3"/>
    </row>
    <row r="22" spans="1:12" x14ac:dyDescent="0.25">
      <c r="A22" s="39"/>
      <c r="B22" s="39"/>
      <c r="C22" s="39"/>
      <c r="D22" s="40"/>
      <c r="E22" s="40"/>
      <c r="F22" s="42" t="s">
        <v>204</v>
      </c>
      <c r="G22" s="39"/>
      <c r="H22" s="39"/>
      <c r="I22" s="39"/>
      <c r="J22" s="39"/>
      <c r="K22" s="39"/>
      <c r="L22" s="39"/>
    </row>
    <row r="23" spans="1:12" ht="66.599999999999994" customHeight="1" x14ac:dyDescent="0.25">
      <c r="A23" s="3"/>
      <c r="B23" s="3" t="s">
        <v>3</v>
      </c>
      <c r="C23" s="3" t="s">
        <v>13</v>
      </c>
      <c r="D23" s="14">
        <f>D21+1</f>
        <v>10</v>
      </c>
      <c r="E23" s="14" t="str">
        <f t="shared" si="2"/>
        <v>IIIJ10</v>
      </c>
      <c r="F23" s="17" t="s">
        <v>205</v>
      </c>
      <c r="G23" s="3">
        <v>3</v>
      </c>
      <c r="H23" s="3"/>
      <c r="I23" s="3"/>
      <c r="J23" s="3"/>
      <c r="K23" s="3"/>
      <c r="L23" s="3"/>
    </row>
    <row r="24" spans="1:12" ht="60" x14ac:dyDescent="0.25">
      <c r="A24" s="4">
        <v>1</v>
      </c>
      <c r="B24" s="4" t="s">
        <v>3</v>
      </c>
      <c r="C24" s="4" t="s">
        <v>13</v>
      </c>
      <c r="D24" s="5">
        <f t="shared" si="1"/>
        <v>11</v>
      </c>
      <c r="E24" s="5" t="str">
        <f t="shared" si="2"/>
        <v>IIIJ11</v>
      </c>
      <c r="F24" s="15" t="s">
        <v>206</v>
      </c>
      <c r="G24" s="4">
        <v>4</v>
      </c>
      <c r="H24" s="4"/>
      <c r="I24" s="4"/>
      <c r="J24" s="4"/>
      <c r="K24" s="4"/>
      <c r="L24" s="4"/>
    </row>
    <row r="25" spans="1:12" x14ac:dyDescent="0.25">
      <c r="A25" s="39"/>
      <c r="B25" s="39"/>
      <c r="C25" s="39"/>
      <c r="D25" s="40"/>
      <c r="E25" s="40"/>
      <c r="F25" s="42" t="s">
        <v>207</v>
      </c>
      <c r="G25" s="39"/>
      <c r="H25" s="39"/>
      <c r="I25" s="39"/>
      <c r="J25" s="39"/>
      <c r="K25" s="39"/>
      <c r="L25" s="39"/>
    </row>
    <row r="26" spans="1:12" ht="49.15" customHeight="1" x14ac:dyDescent="0.25">
      <c r="A26" s="3"/>
      <c r="B26" s="3" t="s">
        <v>3</v>
      </c>
      <c r="C26" s="3" t="s">
        <v>13</v>
      </c>
      <c r="D26" s="14">
        <f>D24+1</f>
        <v>12</v>
      </c>
      <c r="E26" s="14" t="str">
        <f t="shared" si="2"/>
        <v>IIIJ12</v>
      </c>
      <c r="F26" s="17" t="s">
        <v>208</v>
      </c>
      <c r="G26" s="3">
        <v>2</v>
      </c>
      <c r="H26" s="3"/>
      <c r="I26" s="3"/>
      <c r="J26" s="3"/>
      <c r="K26" s="3"/>
      <c r="L26" s="3"/>
    </row>
    <row r="27" spans="1:12" ht="45" x14ac:dyDescent="0.25">
      <c r="A27" s="3"/>
      <c r="B27" s="3" t="s">
        <v>3</v>
      </c>
      <c r="C27" s="3" t="s">
        <v>13</v>
      </c>
      <c r="D27" s="14">
        <f t="shared" si="1"/>
        <v>13</v>
      </c>
      <c r="E27" s="14" t="str">
        <f t="shared" si="2"/>
        <v>IIIJ13</v>
      </c>
      <c r="F27" s="17" t="s">
        <v>209</v>
      </c>
      <c r="G27" s="3">
        <v>2</v>
      </c>
      <c r="H27" s="3"/>
      <c r="I27" s="3"/>
      <c r="J27" s="3"/>
      <c r="K27" s="3"/>
      <c r="L27" s="3"/>
    </row>
    <row r="28" spans="1:12" ht="94.9" customHeight="1" x14ac:dyDescent="0.25">
      <c r="A28" s="4">
        <v>1</v>
      </c>
      <c r="B28" s="4" t="s">
        <v>3</v>
      </c>
      <c r="C28" s="4" t="s">
        <v>13</v>
      </c>
      <c r="D28" s="5">
        <f t="shared" si="1"/>
        <v>14</v>
      </c>
      <c r="E28" s="5" t="str">
        <f t="shared" si="2"/>
        <v>IIIJ14</v>
      </c>
      <c r="F28" s="15" t="s">
        <v>210</v>
      </c>
      <c r="G28" s="4">
        <v>4</v>
      </c>
      <c r="H28" s="4"/>
      <c r="I28" s="4"/>
      <c r="J28" s="4"/>
      <c r="K28" s="4"/>
      <c r="L28" s="4"/>
    </row>
    <row r="29" spans="1:12" ht="75.599999999999994" customHeight="1" x14ac:dyDescent="0.25">
      <c r="A29" s="3"/>
      <c r="B29" s="3" t="s">
        <v>3</v>
      </c>
      <c r="C29" s="3" t="s">
        <v>13</v>
      </c>
      <c r="D29" s="14">
        <f t="shared" si="1"/>
        <v>15</v>
      </c>
      <c r="E29" s="14" t="str">
        <f t="shared" si="2"/>
        <v>IIIJ15</v>
      </c>
      <c r="F29" s="17" t="s">
        <v>211</v>
      </c>
      <c r="G29" s="3">
        <v>3</v>
      </c>
      <c r="H29" s="3"/>
      <c r="I29" s="3"/>
      <c r="J29" s="3"/>
      <c r="K29" s="3"/>
      <c r="L29" s="3"/>
    </row>
    <row r="30" spans="1:12" ht="78" customHeight="1" x14ac:dyDescent="0.25">
      <c r="A30" s="3"/>
      <c r="B30" s="3" t="s">
        <v>3</v>
      </c>
      <c r="C30" s="3" t="s">
        <v>13</v>
      </c>
      <c r="D30" s="14">
        <f t="shared" si="1"/>
        <v>16</v>
      </c>
      <c r="E30" s="14" t="str">
        <f t="shared" si="2"/>
        <v>IIIJ16</v>
      </c>
      <c r="F30" s="17" t="s">
        <v>212</v>
      </c>
      <c r="G30" s="3">
        <v>3</v>
      </c>
      <c r="H30" s="3"/>
      <c r="I30" s="3"/>
      <c r="J30" s="3"/>
      <c r="K30" s="3"/>
      <c r="L30" s="3"/>
    </row>
    <row r="31" spans="1:12" x14ac:dyDescent="0.25">
      <c r="A31" s="39"/>
      <c r="B31" s="39"/>
      <c r="C31" s="39"/>
      <c r="D31" s="40"/>
      <c r="E31" s="40"/>
      <c r="F31" s="42" t="s">
        <v>213</v>
      </c>
      <c r="G31" s="39"/>
      <c r="H31" s="39"/>
      <c r="I31" s="39"/>
      <c r="J31" s="39"/>
      <c r="K31" s="39"/>
      <c r="L31" s="39"/>
    </row>
    <row r="32" spans="1:12" ht="120.75" customHeight="1" x14ac:dyDescent="0.25">
      <c r="A32" s="4">
        <v>1</v>
      </c>
      <c r="B32" s="4" t="s">
        <v>3</v>
      </c>
      <c r="C32" s="4" t="s">
        <v>13</v>
      </c>
      <c r="D32" s="5">
        <f>D30+1</f>
        <v>17</v>
      </c>
      <c r="E32" s="5" t="str">
        <f t="shared" si="2"/>
        <v>IIIJ17</v>
      </c>
      <c r="F32" s="15" t="s">
        <v>214</v>
      </c>
      <c r="G32" s="4">
        <v>4</v>
      </c>
      <c r="H32" s="4"/>
      <c r="I32" s="4"/>
      <c r="J32" s="4"/>
      <c r="K32" s="4"/>
      <c r="L32" s="4"/>
    </row>
    <row r="33" spans="1:12" ht="60" x14ac:dyDescent="0.25">
      <c r="A33" s="3"/>
      <c r="B33" s="3" t="s">
        <v>3</v>
      </c>
      <c r="C33" s="3" t="s">
        <v>13</v>
      </c>
      <c r="D33" s="14">
        <f t="shared" si="1"/>
        <v>18</v>
      </c>
      <c r="E33" s="14" t="str">
        <f t="shared" si="2"/>
        <v>IIIJ18</v>
      </c>
      <c r="F33" s="17" t="s">
        <v>215</v>
      </c>
      <c r="G33" s="3">
        <v>3</v>
      </c>
      <c r="H33" s="3"/>
      <c r="I33" s="3"/>
      <c r="J33" s="3"/>
      <c r="K33" s="3"/>
      <c r="L33" s="3"/>
    </row>
    <row r="34" spans="1:12" ht="77.25" customHeight="1" x14ac:dyDescent="0.25">
      <c r="A34" s="3"/>
      <c r="B34" s="3" t="s">
        <v>3</v>
      </c>
      <c r="C34" s="3" t="s">
        <v>13</v>
      </c>
      <c r="D34" s="14">
        <f t="shared" si="1"/>
        <v>19</v>
      </c>
      <c r="E34" s="14" t="str">
        <f t="shared" si="2"/>
        <v>IIIJ19</v>
      </c>
      <c r="F34" s="17" t="s">
        <v>216</v>
      </c>
      <c r="G34" s="3">
        <v>2</v>
      </c>
      <c r="H34" s="3"/>
      <c r="I34" s="3"/>
      <c r="J34" s="3"/>
      <c r="K34" s="3"/>
      <c r="L34" s="3"/>
    </row>
    <row r="35" spans="1:12" ht="60" x14ac:dyDescent="0.25">
      <c r="A35" s="3"/>
      <c r="B35" s="3" t="s">
        <v>3</v>
      </c>
      <c r="C35" s="3" t="s">
        <v>13</v>
      </c>
      <c r="D35" s="14">
        <f t="shared" si="1"/>
        <v>20</v>
      </c>
      <c r="E35" s="14" t="str">
        <f t="shared" si="2"/>
        <v>IIIJ20</v>
      </c>
      <c r="F35" s="17" t="s">
        <v>217</v>
      </c>
      <c r="G35" s="3">
        <v>2</v>
      </c>
      <c r="H35" s="3"/>
      <c r="I35" s="3"/>
      <c r="J35" s="3"/>
      <c r="K35" s="3"/>
      <c r="L35" s="3"/>
    </row>
    <row r="38" spans="1:12" x14ac:dyDescent="0.25">
      <c r="B38" s="11"/>
      <c r="C38" s="11"/>
      <c r="D38" s="11"/>
      <c r="E38" s="11"/>
      <c r="F38" s="12" t="s">
        <v>57</v>
      </c>
      <c r="G38" s="11"/>
    </row>
    <row r="39" spans="1:12" x14ac:dyDescent="0.25">
      <c r="A39" s="2"/>
      <c r="B39" s="14" t="s">
        <v>3</v>
      </c>
      <c r="C39" s="14" t="s">
        <v>13</v>
      </c>
      <c r="D39" s="14" t="s">
        <v>25</v>
      </c>
      <c r="E39" s="14"/>
      <c r="F39" s="14" t="s">
        <v>74</v>
      </c>
      <c r="G39" s="69">
        <f>AVERAGE($G$11:$G$35)</f>
        <v>2.85</v>
      </c>
    </row>
    <row r="40" spans="1:12" x14ac:dyDescent="0.25">
      <c r="A40" s="2"/>
      <c r="B40" s="14" t="s">
        <v>3</v>
      </c>
      <c r="C40" s="14" t="s">
        <v>13</v>
      </c>
      <c r="D40" s="14" t="s">
        <v>27</v>
      </c>
      <c r="E40" s="14"/>
      <c r="F40" s="14" t="s">
        <v>75</v>
      </c>
      <c r="G40" s="69">
        <f>AVERAGEIFS($G$11:$G$35,$A$11:$A$35,1)</f>
        <v>3.1428571428571428</v>
      </c>
    </row>
  </sheetData>
  <dataConsolidate/>
  <mergeCells count="2">
    <mergeCell ref="F7:H7"/>
    <mergeCell ref="I7:L7"/>
  </mergeCells>
  <hyperlinks>
    <hyperlink ref="H4" location="Intro!A1" display="Volver al inicio" xr:uid="{9789AC7E-DC40-41C6-B7F6-B1893F2E6817}"/>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A37CD5C7-9C24-46CD-A4D4-D6BB4B8BDE3B}">
            <xm:f>OR(Intro!$H$5=1,Intro!$H$5=3)</xm:f>
            <x14:dxf>
              <fill>
                <patternFill patternType="mediumGray"/>
              </fill>
            </x14:dxf>
          </x14:cfRule>
          <xm:sqref>A15:L16 A19:L21 A23:L23 A26:L27 A29:D30 A33:L35</xm:sqref>
        </x14:conditionalFormatting>
        <x14:conditionalFormatting xmlns:xm="http://schemas.microsoft.com/office/excel/2006/main">
          <x14:cfRule type="cellIs" priority="26" operator="equal" id="{AC7957B4-A778-408C-850F-6CD6972F7787}">
            <xm:f>Lists!$A$6</xm:f>
            <x14:dxf>
              <fill>
                <patternFill>
                  <bgColor rgb="FF00B050"/>
                </patternFill>
              </fill>
            </x14:dxf>
          </x14:cfRule>
          <x14:cfRule type="cellIs" priority="27" operator="equal" id="{8731E727-A6D2-471F-ACDF-E89F13720D91}">
            <xm:f>Lists!$A$5</xm:f>
            <x14:dxf>
              <fill>
                <patternFill>
                  <bgColor rgb="FF92D050"/>
                </patternFill>
              </fill>
            </x14:dxf>
          </x14:cfRule>
          <x14:cfRule type="cellIs" priority="28" operator="equal" id="{43BDD252-DE03-46F8-BDBB-841ABF6C239B}">
            <xm:f>Lists!$A$4</xm:f>
            <x14:dxf>
              <fill>
                <patternFill>
                  <bgColor rgb="FFFFC000"/>
                </patternFill>
              </fill>
            </x14:dxf>
          </x14:cfRule>
          <x14:cfRule type="cellIs" priority="29" operator="equal" id="{BF23972C-636C-4671-9387-162103E78662}">
            <xm:f>Lists!$A$3</xm:f>
            <x14:dxf>
              <fill>
                <patternFill>
                  <bgColor rgb="FFFF0000"/>
                </patternFill>
              </fill>
            </x14:dxf>
          </x14:cfRule>
          <xm:sqref>G3:G6</xm:sqref>
        </x14:conditionalFormatting>
        <x14:conditionalFormatting xmlns:xm="http://schemas.microsoft.com/office/excel/2006/main">
          <x14:cfRule type="cellIs" priority="30" operator="equal" id="{0D537BA0-C16B-430D-8D8D-CAEE41AAF9E7}">
            <xm:f>Lists!$A$6</xm:f>
            <x14:dxf>
              <fill>
                <patternFill>
                  <bgColor rgb="FF00B050"/>
                </patternFill>
              </fill>
            </x14:dxf>
          </x14:cfRule>
          <x14:cfRule type="cellIs" priority="31" operator="equal" id="{4448B3B6-BC12-41AA-8028-02415F9957B1}">
            <xm:f>Lists!$A$5</xm:f>
            <x14:dxf>
              <fill>
                <patternFill>
                  <bgColor rgb="FF92D050"/>
                </patternFill>
              </fill>
            </x14:dxf>
          </x14:cfRule>
          <x14:cfRule type="cellIs" priority="32" operator="equal" id="{D44D0A21-D0DE-4DDA-9117-6EC91002CED8}">
            <xm:f>Lists!$A$4</xm:f>
            <x14:dxf>
              <fill>
                <patternFill>
                  <bgColor rgb="FFFFC000"/>
                </patternFill>
              </fill>
            </x14:dxf>
          </x14:cfRule>
          <x14:cfRule type="cellIs" priority="33" operator="equal" id="{82C44B8A-D63B-44E6-BD7E-C0E9239994C1}">
            <xm:f>Lists!$A$3</xm:f>
            <x14:dxf>
              <fill>
                <patternFill>
                  <bgColor rgb="FFFF0000"/>
                </patternFill>
              </fill>
            </x14:dxf>
          </x14:cfRule>
          <xm:sqref>G8</xm:sqref>
        </x14:conditionalFormatting>
        <x14:conditionalFormatting xmlns:xm="http://schemas.microsoft.com/office/excel/2006/main">
          <x14:cfRule type="cellIs" priority="6" operator="equal" id="{263555BE-63C6-4898-879A-A362B1897C28}">
            <xm:f>Lists!$A$6</xm:f>
            <x14:dxf>
              <fill>
                <patternFill>
                  <bgColor rgb="FF00B050"/>
                </patternFill>
              </fill>
            </x14:dxf>
          </x14:cfRule>
          <x14:cfRule type="cellIs" priority="7" operator="equal" id="{7BA8EBBE-DA64-481E-AD6C-D01EEEB7AC77}">
            <xm:f>Lists!$A$5</xm:f>
            <x14:dxf>
              <fill>
                <patternFill>
                  <bgColor rgb="FF92D050"/>
                </patternFill>
              </fill>
            </x14:dxf>
          </x14:cfRule>
          <x14:cfRule type="cellIs" priority="8" operator="equal" id="{EB269048-1B8C-47CB-972F-E1DC2E996161}">
            <xm:f>Lists!$A$4</xm:f>
            <x14:dxf>
              <fill>
                <patternFill>
                  <bgColor rgb="FFFFC000"/>
                </patternFill>
              </fill>
            </x14:dxf>
          </x14:cfRule>
          <x14:cfRule type="cellIs" priority="9" operator="equal" id="{DF43413B-F78B-479E-AA25-AEA3EA2400E3}">
            <xm:f>Lists!$A$3</xm:f>
            <x14:dxf>
              <fill>
                <patternFill>
                  <bgColor rgb="FFFF0000"/>
                </patternFill>
              </fill>
            </x14:dxf>
          </x14:cfRule>
          <xm:sqref>G10:G35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0000000}">
          <x14:formula1>
            <xm:f>Lists!$A$2:$A$6</xm:f>
          </x14:formula1>
          <xm:sqref>G11:G35</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8">
    <pageSetUpPr fitToPage="1"/>
  </sheetPr>
  <dimension ref="A2:L24"/>
  <sheetViews>
    <sheetView showGridLines="0" topLeftCell="A12" zoomScale="80" zoomScaleNormal="80" workbookViewId="0">
      <selection activeCell="G20" sqref="G20"/>
    </sheetView>
  </sheetViews>
  <sheetFormatPr baseColWidth="10" defaultColWidth="11.42578125" defaultRowHeight="15" x14ac:dyDescent="0.25"/>
  <cols>
    <col min="1" max="3" width="2.28515625" style="1" customWidth="1"/>
    <col min="4" max="4" width="3.7109375" style="1" customWidth="1"/>
    <col min="5" max="5" width="5.7109375" style="1" bestFit="1" customWidth="1"/>
    <col min="6" max="6" width="60.7109375" style="1" customWidth="1"/>
    <col min="7" max="7" width="12.8554687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433</v>
      </c>
      <c r="G2" s="13" t="s">
        <v>28</v>
      </c>
      <c r="H2" s="10" t="s">
        <v>159</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105" customHeight="1" x14ac:dyDescent="0.25">
      <c r="F7" s="145" t="s">
        <v>218</v>
      </c>
      <c r="G7" s="145"/>
      <c r="H7" s="145"/>
      <c r="I7" s="145" t="s">
        <v>219</v>
      </c>
      <c r="J7" s="146"/>
      <c r="K7" s="146"/>
      <c r="L7" s="146"/>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60" x14ac:dyDescent="0.25">
      <c r="A10" s="4">
        <v>1</v>
      </c>
      <c r="B10" s="4" t="s">
        <v>3</v>
      </c>
      <c r="C10" s="4" t="s">
        <v>14</v>
      </c>
      <c r="D10" s="5">
        <v>1</v>
      </c>
      <c r="E10" s="5" t="str">
        <f>CONCATENATE(B10,C10,D10)</f>
        <v>IIIK1</v>
      </c>
      <c r="F10" s="15" t="s">
        <v>220</v>
      </c>
      <c r="G10" s="4">
        <v>3</v>
      </c>
      <c r="H10" s="4"/>
      <c r="I10" s="4"/>
      <c r="J10" s="4"/>
      <c r="K10" s="4"/>
      <c r="L10" s="4"/>
    </row>
    <row r="11" spans="1:12" ht="60" x14ac:dyDescent="0.25">
      <c r="A11" s="3"/>
      <c r="B11" s="3" t="s">
        <v>3</v>
      </c>
      <c r="C11" s="3" t="s">
        <v>14</v>
      </c>
      <c r="D11" s="14">
        <f>D10+1</f>
        <v>2</v>
      </c>
      <c r="E11" s="14" t="str">
        <f t="shared" ref="E11:E19" si="0">CONCATENATE(B11,C11,D11)</f>
        <v>IIIK2</v>
      </c>
      <c r="F11" s="16" t="s">
        <v>221</v>
      </c>
      <c r="G11" s="3">
        <v>3</v>
      </c>
      <c r="H11" s="3"/>
      <c r="I11" s="3"/>
      <c r="J11" s="3"/>
      <c r="K11" s="3"/>
      <c r="L11" s="3"/>
    </row>
    <row r="12" spans="1:12" ht="78.75" customHeight="1" x14ac:dyDescent="0.25">
      <c r="A12" s="3"/>
      <c r="B12" s="3" t="s">
        <v>3</v>
      </c>
      <c r="C12" s="3" t="s">
        <v>14</v>
      </c>
      <c r="D12" s="14">
        <f t="shared" ref="D12:D19" si="1">D11+1</f>
        <v>3</v>
      </c>
      <c r="E12" s="14" t="str">
        <f t="shared" si="0"/>
        <v>IIIK3</v>
      </c>
      <c r="F12" s="17" t="s">
        <v>222</v>
      </c>
      <c r="G12" s="3">
        <v>2</v>
      </c>
      <c r="H12" s="3"/>
      <c r="I12" s="3"/>
      <c r="J12" s="3"/>
      <c r="K12" s="3"/>
      <c r="L12" s="3"/>
    </row>
    <row r="13" spans="1:12" ht="96" customHeight="1" x14ac:dyDescent="0.25">
      <c r="A13" s="4">
        <v>1</v>
      </c>
      <c r="B13" s="4" t="s">
        <v>3</v>
      </c>
      <c r="C13" s="4" t="s">
        <v>14</v>
      </c>
      <c r="D13" s="5">
        <f t="shared" si="1"/>
        <v>4</v>
      </c>
      <c r="E13" s="5" t="str">
        <f t="shared" si="0"/>
        <v>IIIK4</v>
      </c>
      <c r="F13" s="15" t="s">
        <v>223</v>
      </c>
      <c r="G13" s="4">
        <v>2</v>
      </c>
      <c r="H13" s="4"/>
      <c r="I13" s="4"/>
      <c r="J13" s="4"/>
      <c r="K13" s="4"/>
      <c r="L13" s="4"/>
    </row>
    <row r="14" spans="1:12" ht="45" x14ac:dyDescent="0.25">
      <c r="A14" s="3"/>
      <c r="B14" s="3" t="s">
        <v>3</v>
      </c>
      <c r="C14" s="3" t="s">
        <v>14</v>
      </c>
      <c r="D14" s="14">
        <f t="shared" si="1"/>
        <v>5</v>
      </c>
      <c r="E14" s="14" t="str">
        <f t="shared" si="0"/>
        <v>IIIK5</v>
      </c>
      <c r="F14" s="17" t="s">
        <v>224</v>
      </c>
      <c r="G14" s="3">
        <v>3</v>
      </c>
      <c r="H14" s="3"/>
      <c r="I14" s="3"/>
      <c r="J14" s="3"/>
      <c r="K14" s="3"/>
      <c r="L14" s="3"/>
    </row>
    <row r="15" spans="1:12" ht="45" x14ac:dyDescent="0.25">
      <c r="A15" s="3"/>
      <c r="B15" s="3" t="s">
        <v>3</v>
      </c>
      <c r="C15" s="3" t="s">
        <v>14</v>
      </c>
      <c r="D15" s="14">
        <f>D14+1</f>
        <v>6</v>
      </c>
      <c r="E15" s="14" t="str">
        <f t="shared" si="0"/>
        <v>IIIK6</v>
      </c>
      <c r="F15" s="17" t="s">
        <v>225</v>
      </c>
      <c r="G15" s="3">
        <v>2</v>
      </c>
      <c r="H15" s="3"/>
      <c r="I15" s="3"/>
      <c r="J15" s="3"/>
      <c r="K15" s="3"/>
      <c r="L15" s="3"/>
    </row>
    <row r="16" spans="1:12" ht="52.5" customHeight="1" x14ac:dyDescent="0.25">
      <c r="A16" s="3"/>
      <c r="B16" s="3" t="s">
        <v>3</v>
      </c>
      <c r="C16" s="3" t="s">
        <v>14</v>
      </c>
      <c r="D16" s="14">
        <f t="shared" si="1"/>
        <v>7</v>
      </c>
      <c r="E16" s="14" t="str">
        <f t="shared" si="0"/>
        <v>IIIK7</v>
      </c>
      <c r="F16" s="17" t="s">
        <v>226</v>
      </c>
      <c r="G16" s="3">
        <v>3</v>
      </c>
      <c r="H16" s="3"/>
      <c r="I16" s="3"/>
      <c r="J16" s="3"/>
      <c r="K16" s="3"/>
      <c r="L16" s="3"/>
    </row>
    <row r="17" spans="1:12" ht="75" x14ac:dyDescent="0.25">
      <c r="A17" s="4">
        <v>1</v>
      </c>
      <c r="B17" s="4" t="s">
        <v>3</v>
      </c>
      <c r="C17" s="4" t="s">
        <v>14</v>
      </c>
      <c r="D17" s="5">
        <f t="shared" si="1"/>
        <v>8</v>
      </c>
      <c r="E17" s="5" t="str">
        <f t="shared" si="0"/>
        <v>IIIK8</v>
      </c>
      <c r="F17" s="18" t="s">
        <v>227</v>
      </c>
      <c r="G17" s="4">
        <v>4</v>
      </c>
      <c r="H17" s="4"/>
      <c r="I17" s="4"/>
      <c r="J17" s="4"/>
      <c r="K17" s="4"/>
      <c r="L17" s="4"/>
    </row>
    <row r="18" spans="1:12" ht="60" x14ac:dyDescent="0.25">
      <c r="A18" s="3"/>
      <c r="B18" s="3" t="s">
        <v>3</v>
      </c>
      <c r="C18" s="3" t="s">
        <v>14</v>
      </c>
      <c r="D18" s="14">
        <f t="shared" si="1"/>
        <v>9</v>
      </c>
      <c r="E18" s="14" t="str">
        <f t="shared" si="0"/>
        <v>IIIK9</v>
      </c>
      <c r="F18" s="17" t="s">
        <v>228</v>
      </c>
      <c r="G18" s="3">
        <v>3</v>
      </c>
      <c r="H18" s="3"/>
      <c r="I18" s="3"/>
      <c r="J18" s="3"/>
      <c r="K18" s="3"/>
      <c r="L18" s="3"/>
    </row>
    <row r="19" spans="1:12" ht="90" x14ac:dyDescent="0.25">
      <c r="A19" s="4">
        <v>1</v>
      </c>
      <c r="B19" s="4" t="s">
        <v>3</v>
      </c>
      <c r="C19" s="4" t="s">
        <v>14</v>
      </c>
      <c r="D19" s="5">
        <f t="shared" si="1"/>
        <v>10</v>
      </c>
      <c r="E19" s="5" t="str">
        <f t="shared" si="0"/>
        <v>IIIK10</v>
      </c>
      <c r="F19" s="15" t="s">
        <v>229</v>
      </c>
      <c r="G19" s="4">
        <v>3</v>
      </c>
      <c r="H19" s="4"/>
      <c r="I19" s="4"/>
      <c r="J19" s="4"/>
      <c r="K19" s="4"/>
      <c r="L19" s="4"/>
    </row>
    <row r="22" spans="1:12" x14ac:dyDescent="0.25">
      <c r="B22" s="11"/>
      <c r="C22" s="11"/>
      <c r="D22" s="11"/>
      <c r="E22" s="11"/>
      <c r="F22" s="12" t="s">
        <v>57</v>
      </c>
      <c r="G22" s="11"/>
    </row>
    <row r="23" spans="1:12" x14ac:dyDescent="0.25">
      <c r="A23" s="2"/>
      <c r="B23" s="14" t="s">
        <v>3</v>
      </c>
      <c r="C23" s="14" t="s">
        <v>14</v>
      </c>
      <c r="D23" s="14" t="s">
        <v>25</v>
      </c>
      <c r="E23" s="14"/>
      <c r="F23" s="14" t="s">
        <v>74</v>
      </c>
      <c r="G23" s="69">
        <f>AVERAGE($G$10:$G$19)</f>
        <v>2.8</v>
      </c>
    </row>
    <row r="24" spans="1:12" x14ac:dyDescent="0.25">
      <c r="A24" s="2"/>
      <c r="B24" s="14" t="s">
        <v>3</v>
      </c>
      <c r="C24" s="14" t="s">
        <v>14</v>
      </c>
      <c r="D24" s="14" t="s">
        <v>27</v>
      </c>
      <c r="E24" s="14"/>
      <c r="F24" s="14" t="s">
        <v>75</v>
      </c>
      <c r="G24" s="69">
        <f>AVERAGEIFS($G$10:$G$19,$A$10:$A$19,1)</f>
        <v>3</v>
      </c>
    </row>
  </sheetData>
  <dataConsolidate/>
  <mergeCells count="2">
    <mergeCell ref="F7:H7"/>
    <mergeCell ref="I7:L7"/>
  </mergeCells>
  <hyperlinks>
    <hyperlink ref="H4" location="Intro!A1" display="Volver al inicio" xr:uid="{36808CE6-7F3F-4696-B310-43E931A57CA8}"/>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215CFCE9-600A-477C-9C87-8B288135E8BB}">
            <xm:f>OR(Intro!$H$5=1,Intro!$H$5=2)</xm:f>
            <x14:dxf>
              <fill>
                <patternFill patternType="mediumGray"/>
              </fill>
            </x14:dxf>
          </x14:cfRule>
          <xm:sqref>A10:L19</xm:sqref>
        </x14:conditionalFormatting>
        <x14:conditionalFormatting xmlns:xm="http://schemas.microsoft.com/office/excel/2006/main">
          <x14:cfRule type="expression" priority="1" id="{37C50977-7460-435A-B850-5F9C2FFD5EF1}">
            <xm:f>Intro!$H$5=3</xm:f>
            <x14:dxf>
              <fill>
                <patternFill patternType="mediumGray"/>
              </fill>
            </x14:dxf>
          </x14:cfRule>
          <xm:sqref>A11:L12 A14:L16 A18:L18</xm:sqref>
        </x14:conditionalFormatting>
        <x14:conditionalFormatting xmlns:xm="http://schemas.microsoft.com/office/excel/2006/main">
          <x14:cfRule type="cellIs" priority="7" operator="equal" id="{EDA2E69B-D807-4B14-A990-0F1DC2D5BDBE}">
            <xm:f>Lists!$A$6</xm:f>
            <x14:dxf>
              <fill>
                <patternFill>
                  <bgColor rgb="FF00B050"/>
                </patternFill>
              </fill>
            </x14:dxf>
          </x14:cfRule>
          <x14:cfRule type="cellIs" priority="8" operator="equal" id="{C80E375C-0CAA-4DC7-838C-6BAEEB495993}">
            <xm:f>Lists!$A$5</xm:f>
            <x14:dxf>
              <fill>
                <patternFill>
                  <bgColor rgb="FF92D050"/>
                </patternFill>
              </fill>
            </x14:dxf>
          </x14:cfRule>
          <x14:cfRule type="cellIs" priority="9" operator="equal" id="{4E85DBAF-E2BB-416A-9D83-6EA274056CFC}">
            <xm:f>Lists!$A$4</xm:f>
            <x14:dxf>
              <fill>
                <patternFill>
                  <bgColor rgb="FFFFC000"/>
                </patternFill>
              </fill>
            </x14:dxf>
          </x14:cfRule>
          <x14:cfRule type="cellIs" priority="10" operator="equal" id="{5E64AAB1-E562-40D4-B36A-3706A563CB7A}">
            <xm:f>Lists!$A$3</xm:f>
            <x14:dxf>
              <fill>
                <patternFill>
                  <bgColor rgb="FFFF0000"/>
                </patternFill>
              </fill>
            </x14:dxf>
          </x14:cfRule>
          <xm:sqref>G3:G6</xm:sqref>
        </x14:conditionalFormatting>
        <x14:conditionalFormatting xmlns:xm="http://schemas.microsoft.com/office/excel/2006/main">
          <x14:cfRule type="cellIs" priority="15" operator="equal" id="{6C390969-A666-4006-89EC-0242DC5D94A6}">
            <xm:f>Lists!$A$6</xm:f>
            <x14:dxf>
              <fill>
                <patternFill>
                  <bgColor rgb="FF00B050"/>
                </patternFill>
              </fill>
            </x14:dxf>
          </x14:cfRule>
          <x14:cfRule type="cellIs" priority="16" operator="equal" id="{89F3528F-C419-4136-8CC8-F299B6AA9136}">
            <xm:f>Lists!$A$5</xm:f>
            <x14:dxf>
              <fill>
                <patternFill>
                  <bgColor rgb="FF92D050"/>
                </patternFill>
              </fill>
            </x14:dxf>
          </x14:cfRule>
          <x14:cfRule type="cellIs" priority="17" operator="equal" id="{6DAFCB76-08E1-4648-985D-87063FF02F4E}">
            <xm:f>Lists!$A$4</xm:f>
            <x14:dxf>
              <fill>
                <patternFill>
                  <bgColor rgb="FFFFC000"/>
                </patternFill>
              </fill>
            </x14:dxf>
          </x14:cfRule>
          <x14:cfRule type="cellIs" priority="18" operator="equal" id="{26473194-2D9F-4D66-AB49-3E15501B10D8}">
            <xm:f>Lists!$A$3</xm:f>
            <x14:dxf>
              <fill>
                <patternFill>
                  <bgColor rgb="FFFF0000"/>
                </patternFill>
              </fill>
            </x14:dxf>
          </x14:cfRule>
          <xm:sqref>G8 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0000000}">
          <x14:formula1>
            <xm:f>Lists!$A$2:$A$6</xm:f>
          </x14:formula1>
          <xm:sqref>G10:G19</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9">
    <pageSetUpPr fitToPage="1"/>
  </sheetPr>
  <dimension ref="A2:L24"/>
  <sheetViews>
    <sheetView showGridLines="0" topLeftCell="B8" zoomScale="80" zoomScaleNormal="80" workbookViewId="0">
      <selection activeCell="G20" sqref="G20"/>
    </sheetView>
  </sheetViews>
  <sheetFormatPr baseColWidth="10" defaultColWidth="11.42578125" defaultRowHeight="15" x14ac:dyDescent="0.25"/>
  <cols>
    <col min="1" max="3" width="2.28515625" style="1" customWidth="1"/>
    <col min="4" max="4" width="3.7109375" style="1" customWidth="1"/>
    <col min="5" max="5" width="5.5703125" style="1" bestFit="1" customWidth="1"/>
    <col min="6" max="6" width="60.7109375" style="1" customWidth="1"/>
    <col min="7" max="7" width="13.28515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237</v>
      </c>
      <c r="G2" s="13" t="s">
        <v>28</v>
      </c>
      <c r="H2" s="10" t="s">
        <v>159</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90" customHeight="1" x14ac:dyDescent="0.25">
      <c r="F7" s="145" t="s">
        <v>238</v>
      </c>
      <c r="G7" s="145"/>
      <c r="H7" s="145"/>
      <c r="I7" s="145" t="s">
        <v>239</v>
      </c>
      <c r="J7" s="146"/>
      <c r="K7" s="146"/>
      <c r="L7" s="146"/>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90" x14ac:dyDescent="0.25">
      <c r="A10" s="4">
        <v>1</v>
      </c>
      <c r="B10" s="4" t="s">
        <v>3</v>
      </c>
      <c r="C10" s="4" t="s">
        <v>15</v>
      </c>
      <c r="D10" s="5">
        <v>1</v>
      </c>
      <c r="E10" s="5" t="str">
        <f>CONCATENATE(B10,C10,D10)</f>
        <v>IIIL1</v>
      </c>
      <c r="F10" s="15" t="s">
        <v>240</v>
      </c>
      <c r="G10" s="4">
        <v>4</v>
      </c>
      <c r="H10" s="4"/>
      <c r="I10" s="4"/>
      <c r="J10" s="4"/>
      <c r="K10" s="4"/>
      <c r="L10" s="4"/>
    </row>
    <row r="11" spans="1:12" ht="30" x14ac:dyDescent="0.25">
      <c r="A11" s="3"/>
      <c r="B11" s="3" t="s">
        <v>3</v>
      </c>
      <c r="C11" s="3" t="s">
        <v>15</v>
      </c>
      <c r="D11" s="14">
        <f>D10+1</f>
        <v>2</v>
      </c>
      <c r="E11" s="14" t="str">
        <f t="shared" ref="E11:E19" si="0">CONCATENATE(B11,C11,D11)</f>
        <v>IIIL2</v>
      </c>
      <c r="F11" s="16" t="s">
        <v>242</v>
      </c>
      <c r="G11" s="3">
        <v>2</v>
      </c>
      <c r="H11" s="3"/>
      <c r="I11" s="3"/>
      <c r="J11" s="3"/>
      <c r="K11" s="3"/>
      <c r="L11" s="3"/>
    </row>
    <row r="12" spans="1:12" ht="30" x14ac:dyDescent="0.25">
      <c r="A12" s="3"/>
      <c r="B12" s="3" t="s">
        <v>3</v>
      </c>
      <c r="C12" s="3" t="s">
        <v>15</v>
      </c>
      <c r="D12" s="14">
        <f t="shared" ref="D12:D19" si="1">D11+1</f>
        <v>3</v>
      </c>
      <c r="E12" s="14" t="str">
        <f t="shared" si="0"/>
        <v>IIIL3</v>
      </c>
      <c r="F12" s="17" t="s">
        <v>243</v>
      </c>
      <c r="G12" s="3">
        <v>3</v>
      </c>
      <c r="H12" s="3"/>
      <c r="I12" s="3"/>
      <c r="J12" s="3"/>
      <c r="K12" s="3"/>
      <c r="L12" s="3"/>
    </row>
    <row r="13" spans="1:12" ht="45" x14ac:dyDescent="0.25">
      <c r="A13" s="4">
        <v>1</v>
      </c>
      <c r="B13" s="4" t="s">
        <v>3</v>
      </c>
      <c r="C13" s="4" t="s">
        <v>15</v>
      </c>
      <c r="D13" s="5">
        <f t="shared" si="1"/>
        <v>4</v>
      </c>
      <c r="E13" s="5" t="str">
        <f t="shared" si="0"/>
        <v>IIIL4</v>
      </c>
      <c r="F13" s="15" t="s">
        <v>244</v>
      </c>
      <c r="G13" s="4">
        <v>1</v>
      </c>
      <c r="H13" s="4"/>
      <c r="I13" s="4"/>
      <c r="J13" s="4"/>
      <c r="K13" s="4"/>
      <c r="L13" s="4"/>
    </row>
    <row r="14" spans="1:12" ht="60.75" customHeight="1" x14ac:dyDescent="0.25">
      <c r="A14" s="3"/>
      <c r="B14" s="3" t="s">
        <v>3</v>
      </c>
      <c r="C14" s="3" t="s">
        <v>15</v>
      </c>
      <c r="D14" s="14">
        <f t="shared" si="1"/>
        <v>5</v>
      </c>
      <c r="E14" s="14" t="str">
        <f t="shared" si="0"/>
        <v>IIIL5</v>
      </c>
      <c r="F14" s="17" t="s">
        <v>245</v>
      </c>
      <c r="G14" s="3">
        <v>4</v>
      </c>
      <c r="H14" s="3"/>
      <c r="I14" s="3"/>
      <c r="J14" s="3"/>
      <c r="K14" s="3"/>
      <c r="L14" s="3"/>
    </row>
    <row r="15" spans="1:12" ht="30" x14ac:dyDescent="0.25">
      <c r="A15" s="3"/>
      <c r="B15" s="3" t="s">
        <v>3</v>
      </c>
      <c r="C15" s="3" t="s">
        <v>15</v>
      </c>
      <c r="D15" s="14">
        <f>D14+1</f>
        <v>6</v>
      </c>
      <c r="E15" s="14" t="str">
        <f t="shared" si="0"/>
        <v>IIIL6</v>
      </c>
      <c r="F15" s="17" t="s">
        <v>246</v>
      </c>
      <c r="G15" s="3">
        <v>3</v>
      </c>
      <c r="H15" s="3"/>
      <c r="I15" s="3"/>
      <c r="J15" s="3"/>
      <c r="K15" s="3"/>
      <c r="L15" s="3"/>
    </row>
    <row r="16" spans="1:12" ht="51" customHeight="1" x14ac:dyDescent="0.25">
      <c r="A16" s="4">
        <v>1</v>
      </c>
      <c r="B16" s="4" t="s">
        <v>3</v>
      </c>
      <c r="C16" s="4" t="s">
        <v>15</v>
      </c>
      <c r="D16" s="5">
        <f t="shared" si="1"/>
        <v>7</v>
      </c>
      <c r="E16" s="5" t="str">
        <f t="shared" si="0"/>
        <v>IIIL7</v>
      </c>
      <c r="F16" s="15" t="s">
        <v>247</v>
      </c>
      <c r="G16" s="4">
        <v>2</v>
      </c>
      <c r="H16" s="4"/>
      <c r="I16" s="4"/>
      <c r="J16" s="4"/>
      <c r="K16" s="4"/>
      <c r="L16" s="4"/>
    </row>
    <row r="17" spans="1:12" ht="51" customHeight="1" x14ac:dyDescent="0.25">
      <c r="A17" s="3"/>
      <c r="B17" s="3" t="s">
        <v>3</v>
      </c>
      <c r="C17" s="3" t="s">
        <v>15</v>
      </c>
      <c r="D17" s="14">
        <f t="shared" si="1"/>
        <v>8</v>
      </c>
      <c r="E17" s="14" t="str">
        <f t="shared" si="0"/>
        <v>IIIL8</v>
      </c>
      <c r="F17" s="16" t="s">
        <v>248</v>
      </c>
      <c r="G17" s="3">
        <v>2</v>
      </c>
      <c r="H17" s="3"/>
      <c r="I17" s="3"/>
      <c r="J17" s="3"/>
      <c r="K17" s="3"/>
      <c r="L17" s="3"/>
    </row>
    <row r="18" spans="1:12" ht="45" x14ac:dyDescent="0.25">
      <c r="A18" s="3"/>
      <c r="B18" s="3" t="s">
        <v>3</v>
      </c>
      <c r="C18" s="3" t="s">
        <v>15</v>
      </c>
      <c r="D18" s="14">
        <f t="shared" si="1"/>
        <v>9</v>
      </c>
      <c r="E18" s="14" t="str">
        <f t="shared" si="0"/>
        <v>IIIL9</v>
      </c>
      <c r="F18" s="17" t="s">
        <v>249</v>
      </c>
      <c r="G18" s="3">
        <v>3</v>
      </c>
      <c r="H18" s="3"/>
      <c r="I18" s="3"/>
      <c r="J18" s="3"/>
      <c r="K18" s="3"/>
      <c r="L18" s="3"/>
    </row>
    <row r="19" spans="1:12" ht="57" customHeight="1" x14ac:dyDescent="0.25">
      <c r="A19" s="4">
        <v>1</v>
      </c>
      <c r="B19" s="4" t="s">
        <v>3</v>
      </c>
      <c r="C19" s="4" t="s">
        <v>15</v>
      </c>
      <c r="D19" s="5">
        <f t="shared" si="1"/>
        <v>10</v>
      </c>
      <c r="E19" s="5" t="str">
        <f t="shared" si="0"/>
        <v>IIIL10</v>
      </c>
      <c r="F19" s="15" t="s">
        <v>250</v>
      </c>
      <c r="G19" s="4">
        <v>3</v>
      </c>
      <c r="H19" s="4"/>
      <c r="I19" s="4"/>
      <c r="J19" s="4"/>
      <c r="K19" s="4"/>
      <c r="L19" s="4"/>
    </row>
    <row r="22" spans="1:12" x14ac:dyDescent="0.25">
      <c r="B22" s="11"/>
      <c r="C22" s="11"/>
      <c r="D22" s="11"/>
      <c r="E22" s="11"/>
      <c r="F22" s="12" t="s">
        <v>57</v>
      </c>
      <c r="G22" s="11"/>
    </row>
    <row r="23" spans="1:12" x14ac:dyDescent="0.25">
      <c r="A23" s="2"/>
      <c r="B23" s="14" t="s">
        <v>3</v>
      </c>
      <c r="C23" s="14" t="s">
        <v>15</v>
      </c>
      <c r="D23" s="14" t="s">
        <v>25</v>
      </c>
      <c r="E23" s="14"/>
      <c r="F23" s="14" t="s">
        <v>74</v>
      </c>
      <c r="G23" s="69">
        <f>AVERAGE(G10:$G$19)</f>
        <v>2.7</v>
      </c>
    </row>
    <row r="24" spans="1:12" x14ac:dyDescent="0.25">
      <c r="A24" s="2"/>
      <c r="B24" s="14" t="s">
        <v>3</v>
      </c>
      <c r="C24" s="14" t="s">
        <v>15</v>
      </c>
      <c r="D24" s="14" t="s">
        <v>27</v>
      </c>
      <c r="E24" s="14"/>
      <c r="F24" s="14" t="s">
        <v>75</v>
      </c>
      <c r="G24" s="69">
        <f>AVERAGEIFS($G$10:$G$19,$A$10:$A$19,1)</f>
        <v>2.5</v>
      </c>
    </row>
  </sheetData>
  <dataConsolidate/>
  <mergeCells count="2">
    <mergeCell ref="F7:H7"/>
    <mergeCell ref="I7:L7"/>
  </mergeCells>
  <hyperlinks>
    <hyperlink ref="H4" location="Intro!A1" display="Volver al inicio" xr:uid="{61F2B3FC-57FD-491F-BCE5-C5F2B838B148}"/>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2DDA1F51-6AE3-44D5-8A14-2D9F6EBED1B4}">
            <xm:f>OR(Intro!$H$5=1,Intro!$H$5=2)</xm:f>
            <x14:dxf>
              <fill>
                <patternFill patternType="mediumGray"/>
              </fill>
            </x14:dxf>
          </x14:cfRule>
          <xm:sqref>A10:L19</xm:sqref>
        </x14:conditionalFormatting>
        <x14:conditionalFormatting xmlns:xm="http://schemas.microsoft.com/office/excel/2006/main">
          <x14:cfRule type="expression" priority="1" id="{4D64EED3-9CFF-4593-B351-3A9AF277C179}">
            <xm:f>Intro!$H$5=3</xm:f>
            <x14:dxf>
              <fill>
                <patternFill patternType="mediumGray"/>
              </fill>
            </x14:dxf>
          </x14:cfRule>
          <xm:sqref>A11:L12 A14:L15 A17:L18</xm:sqref>
        </x14:conditionalFormatting>
        <x14:conditionalFormatting xmlns:xm="http://schemas.microsoft.com/office/excel/2006/main">
          <x14:cfRule type="cellIs" priority="7" operator="equal" id="{FC87D0BB-573E-47D1-8780-031C19E3AEFD}">
            <xm:f>Lists!$A$6</xm:f>
            <x14:dxf>
              <fill>
                <patternFill>
                  <bgColor rgb="FF00B050"/>
                </patternFill>
              </fill>
            </x14:dxf>
          </x14:cfRule>
          <x14:cfRule type="cellIs" priority="8" operator="equal" id="{9CCBC93E-A6D4-45F4-91EF-43895C4F23A7}">
            <xm:f>Lists!$A$5</xm:f>
            <x14:dxf>
              <fill>
                <patternFill>
                  <bgColor rgb="FF92D050"/>
                </patternFill>
              </fill>
            </x14:dxf>
          </x14:cfRule>
          <x14:cfRule type="cellIs" priority="9" operator="equal" id="{EBF70D47-3468-429B-90F5-7D81DF63A187}">
            <xm:f>Lists!$A$4</xm:f>
            <x14:dxf>
              <fill>
                <patternFill>
                  <bgColor rgb="FFFFC000"/>
                </patternFill>
              </fill>
            </x14:dxf>
          </x14:cfRule>
          <x14:cfRule type="cellIs" priority="10" operator="equal" id="{D4A2AD52-EB94-44B9-AD33-884FDBC80EBF}">
            <xm:f>Lists!$A$3</xm:f>
            <x14:dxf>
              <fill>
                <patternFill>
                  <bgColor rgb="FFFF0000"/>
                </patternFill>
              </fill>
            </x14:dxf>
          </x14:cfRule>
          <xm:sqref>G3:G6</xm:sqref>
        </x14:conditionalFormatting>
        <x14:conditionalFormatting xmlns:xm="http://schemas.microsoft.com/office/excel/2006/main">
          <x14:cfRule type="cellIs" priority="11" operator="equal" id="{6B8C034F-D369-4073-9C4E-15DC39618436}">
            <xm:f>Lists!$A$6</xm:f>
            <x14:dxf>
              <fill>
                <patternFill>
                  <bgColor rgb="FF00B050"/>
                </patternFill>
              </fill>
            </x14:dxf>
          </x14:cfRule>
          <x14:cfRule type="cellIs" priority="12" operator="equal" id="{D2623E75-FAEA-4C15-A782-BDCA34DB6836}">
            <xm:f>Lists!$A$5</xm:f>
            <x14:dxf>
              <fill>
                <patternFill>
                  <bgColor rgb="FF92D050"/>
                </patternFill>
              </fill>
            </x14:dxf>
          </x14:cfRule>
          <x14:cfRule type="cellIs" priority="13" operator="equal" id="{B68E75E6-20A0-4D7E-824B-D7BEA0CE6366}">
            <xm:f>Lists!$A$4</xm:f>
            <x14:dxf>
              <fill>
                <patternFill>
                  <bgColor rgb="FFFFC000"/>
                </patternFill>
              </fill>
            </x14:dxf>
          </x14:cfRule>
          <x14:cfRule type="cellIs" priority="14" operator="equal" id="{A1710AEE-B366-4C05-AF55-139164AA5D7A}">
            <xm:f>Lists!$A$3</xm:f>
            <x14:dxf>
              <fill>
                <patternFill>
                  <bgColor rgb="FFFF0000"/>
                </patternFill>
              </fill>
            </x14:dxf>
          </x14:cfRule>
          <xm:sqref>G8 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0000000}">
          <x14:formula1>
            <xm:f>Lists!$A$2:$A$6</xm:f>
          </x14:formula1>
          <xm:sqref>G10:G19</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20">
    <tabColor rgb="FFFF0000"/>
    <pageSetUpPr fitToPage="1"/>
  </sheetPr>
  <dimension ref="A2:L26"/>
  <sheetViews>
    <sheetView showGridLines="0" topLeftCell="A17" zoomScale="80" zoomScaleNormal="80" workbookViewId="0">
      <selection activeCell="G22" sqref="G22"/>
    </sheetView>
  </sheetViews>
  <sheetFormatPr baseColWidth="10" defaultColWidth="11.42578125" defaultRowHeight="15" x14ac:dyDescent="0.25"/>
  <cols>
    <col min="1" max="3" width="2.28515625" style="1" customWidth="1"/>
    <col min="4" max="4" width="3.7109375" style="1" customWidth="1"/>
    <col min="5" max="5" width="6.42578125" style="1" bestFit="1" customWidth="1"/>
    <col min="6" max="6" width="60.7109375" style="1" customWidth="1"/>
    <col min="7" max="7" width="13.140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251</v>
      </c>
      <c r="G2" s="13" t="s">
        <v>28</v>
      </c>
      <c r="H2" s="10" t="s">
        <v>159</v>
      </c>
    </row>
    <row r="3" spans="1:12" x14ac:dyDescent="0.25">
      <c r="D3" s="2"/>
      <c r="E3" s="2"/>
    </row>
    <row r="4" spans="1:12" x14ac:dyDescent="0.25">
      <c r="F4" s="10" t="s">
        <v>37</v>
      </c>
      <c r="G4" s="19" t="s">
        <v>78</v>
      </c>
      <c r="H4" s="53" t="s">
        <v>39</v>
      </c>
      <c r="I4" s="1" t="s">
        <v>63</v>
      </c>
    </row>
    <row r="5" spans="1:12" x14ac:dyDescent="0.25">
      <c r="F5" s="10"/>
      <c r="G5" s="2"/>
    </row>
    <row r="6" spans="1:12" x14ac:dyDescent="0.25">
      <c r="F6" s="10" t="s">
        <v>38</v>
      </c>
      <c r="G6" s="2"/>
      <c r="I6" s="10" t="s">
        <v>42</v>
      </c>
    </row>
    <row r="7" spans="1:12" ht="204" customHeight="1" x14ac:dyDescent="0.25">
      <c r="F7" s="142" t="s">
        <v>252</v>
      </c>
      <c r="G7" s="142"/>
      <c r="H7" s="142"/>
      <c r="I7" s="142" t="s">
        <v>253</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64.5" customHeight="1" x14ac:dyDescent="0.25">
      <c r="A10" s="4">
        <v>1</v>
      </c>
      <c r="B10" s="4" t="s">
        <v>3</v>
      </c>
      <c r="C10" s="4" t="s">
        <v>16</v>
      </c>
      <c r="D10" s="5">
        <v>1</v>
      </c>
      <c r="E10" s="5" t="str">
        <f>CONCATENATE(B10,C10,D10)</f>
        <v>IIIM1</v>
      </c>
      <c r="F10" s="15" t="s">
        <v>254</v>
      </c>
      <c r="G10" s="4">
        <v>2</v>
      </c>
      <c r="H10" s="4"/>
      <c r="I10" s="4"/>
      <c r="J10" s="4"/>
      <c r="K10" s="4"/>
      <c r="L10" s="4"/>
    </row>
    <row r="11" spans="1:12" ht="45" x14ac:dyDescent="0.25">
      <c r="A11" s="4">
        <v>1</v>
      </c>
      <c r="B11" s="4" t="s">
        <v>3</v>
      </c>
      <c r="C11" s="4" t="s">
        <v>16</v>
      </c>
      <c r="D11" s="5">
        <f>D10+1</f>
        <v>2</v>
      </c>
      <c r="E11" s="5" t="str">
        <f t="shared" ref="E11:E21" si="0">CONCATENATE(B11,C11,D11)</f>
        <v>IIIM2</v>
      </c>
      <c r="F11" s="18" t="s">
        <v>255</v>
      </c>
      <c r="G11" s="4">
        <v>2</v>
      </c>
      <c r="H11" s="4"/>
      <c r="I11" s="4"/>
      <c r="J11" s="4"/>
      <c r="K11" s="4"/>
      <c r="L11" s="4"/>
    </row>
    <row r="12" spans="1:12" ht="45" x14ac:dyDescent="0.25">
      <c r="A12" s="3"/>
      <c r="B12" s="3" t="s">
        <v>3</v>
      </c>
      <c r="C12" s="3" t="s">
        <v>16</v>
      </c>
      <c r="D12" s="14">
        <f t="shared" ref="D12:D21" si="1">D11+1</f>
        <v>3</v>
      </c>
      <c r="E12" s="14" t="str">
        <f t="shared" si="0"/>
        <v>IIIM3</v>
      </c>
      <c r="F12" s="16" t="s">
        <v>256</v>
      </c>
      <c r="G12" s="3">
        <v>3</v>
      </c>
      <c r="H12" s="3"/>
      <c r="I12" s="3"/>
      <c r="J12" s="3"/>
      <c r="K12" s="3"/>
      <c r="L12" s="3"/>
    </row>
    <row r="13" spans="1:12" ht="337.5" customHeight="1" x14ac:dyDescent="0.25">
      <c r="A13" s="3"/>
      <c r="B13" s="3" t="s">
        <v>3</v>
      </c>
      <c r="C13" s="3" t="s">
        <v>16</v>
      </c>
      <c r="D13" s="14">
        <f t="shared" si="1"/>
        <v>4</v>
      </c>
      <c r="E13" s="14" t="str">
        <f t="shared" si="0"/>
        <v>IIIM4</v>
      </c>
      <c r="F13" s="16" t="s">
        <v>257</v>
      </c>
      <c r="G13" s="3">
        <v>3</v>
      </c>
      <c r="H13" s="3"/>
      <c r="I13" s="3"/>
      <c r="J13" s="3"/>
      <c r="K13" s="3"/>
      <c r="L13" s="3"/>
    </row>
    <row r="14" spans="1:12" ht="75" x14ac:dyDescent="0.25">
      <c r="A14" s="3"/>
      <c r="B14" s="3" t="s">
        <v>3</v>
      </c>
      <c r="C14" s="3" t="s">
        <v>16</v>
      </c>
      <c r="D14" s="14">
        <f t="shared" si="1"/>
        <v>5</v>
      </c>
      <c r="E14" s="14" t="str">
        <f t="shared" si="0"/>
        <v>IIIM5</v>
      </c>
      <c r="F14" s="16" t="s">
        <v>258</v>
      </c>
      <c r="G14" s="3">
        <v>2</v>
      </c>
      <c r="H14" s="3"/>
      <c r="I14" s="3"/>
      <c r="J14" s="3"/>
      <c r="K14" s="3"/>
      <c r="L14" s="3"/>
    </row>
    <row r="15" spans="1:12" ht="74.25" customHeight="1" x14ac:dyDescent="0.25">
      <c r="A15" s="3"/>
      <c r="B15" s="3" t="s">
        <v>3</v>
      </c>
      <c r="C15" s="3" t="s">
        <v>16</v>
      </c>
      <c r="D15" s="14">
        <f t="shared" si="1"/>
        <v>6</v>
      </c>
      <c r="E15" s="14" t="str">
        <f t="shared" si="0"/>
        <v>IIIM6</v>
      </c>
      <c r="F15" s="16" t="s">
        <v>259</v>
      </c>
      <c r="G15" s="3">
        <v>2</v>
      </c>
      <c r="H15" s="3"/>
      <c r="I15" s="3"/>
      <c r="J15" s="3"/>
      <c r="K15" s="3"/>
      <c r="L15" s="3"/>
    </row>
    <row r="16" spans="1:12" ht="90" x14ac:dyDescent="0.25">
      <c r="A16" s="3"/>
      <c r="B16" s="3" t="s">
        <v>3</v>
      </c>
      <c r="C16" s="3" t="s">
        <v>16</v>
      </c>
      <c r="D16" s="14">
        <f t="shared" si="1"/>
        <v>7</v>
      </c>
      <c r="E16" s="14" t="str">
        <f t="shared" si="0"/>
        <v>IIIM7</v>
      </c>
      <c r="F16" s="16" t="s">
        <v>260</v>
      </c>
      <c r="G16" s="3">
        <v>3</v>
      </c>
      <c r="H16" s="3"/>
      <c r="I16" s="3"/>
      <c r="J16" s="3"/>
      <c r="K16" s="3"/>
      <c r="L16" s="3"/>
    </row>
    <row r="17" spans="1:12" ht="171" customHeight="1" x14ac:dyDescent="0.25">
      <c r="A17" s="4">
        <v>1</v>
      </c>
      <c r="B17" s="4" t="s">
        <v>3</v>
      </c>
      <c r="C17" s="4" t="s">
        <v>16</v>
      </c>
      <c r="D17" s="5">
        <f t="shared" si="1"/>
        <v>8</v>
      </c>
      <c r="E17" s="5" t="str">
        <f t="shared" si="0"/>
        <v>IIIM8</v>
      </c>
      <c r="F17" s="15" t="s">
        <v>261</v>
      </c>
      <c r="G17" s="4">
        <v>3</v>
      </c>
      <c r="H17" s="4"/>
      <c r="I17" s="4"/>
      <c r="J17" s="4"/>
      <c r="K17" s="4"/>
      <c r="L17" s="4"/>
    </row>
    <row r="18" spans="1:12" ht="163.5" customHeight="1" x14ac:dyDescent="0.25">
      <c r="A18" s="4">
        <v>1</v>
      </c>
      <c r="B18" s="4" t="s">
        <v>3</v>
      </c>
      <c r="C18" s="4" t="s">
        <v>16</v>
      </c>
      <c r="D18" s="5">
        <f t="shared" si="1"/>
        <v>9</v>
      </c>
      <c r="E18" s="5" t="str">
        <f t="shared" si="0"/>
        <v>IIIM9</v>
      </c>
      <c r="F18" s="15" t="s">
        <v>262</v>
      </c>
      <c r="G18" s="4">
        <v>2</v>
      </c>
      <c r="H18" s="4"/>
      <c r="I18" s="4"/>
      <c r="J18" s="4"/>
      <c r="K18" s="4"/>
      <c r="L18" s="4"/>
    </row>
    <row r="19" spans="1:12" ht="45" x14ac:dyDescent="0.25">
      <c r="A19" s="3"/>
      <c r="B19" s="3" t="s">
        <v>3</v>
      </c>
      <c r="C19" s="3" t="s">
        <v>16</v>
      </c>
      <c r="D19" s="14">
        <f t="shared" si="1"/>
        <v>10</v>
      </c>
      <c r="E19" s="14" t="str">
        <f t="shared" si="0"/>
        <v>IIIM10</v>
      </c>
      <c r="F19" s="17" t="s">
        <v>263</v>
      </c>
      <c r="G19" s="3">
        <v>4</v>
      </c>
      <c r="H19" s="3"/>
      <c r="I19" s="3"/>
      <c r="J19" s="3"/>
      <c r="K19" s="3"/>
      <c r="L19" s="3"/>
    </row>
    <row r="20" spans="1:12" ht="45" x14ac:dyDescent="0.25">
      <c r="A20" s="3"/>
      <c r="B20" s="3" t="s">
        <v>3</v>
      </c>
      <c r="C20" s="3" t="s">
        <v>16</v>
      </c>
      <c r="D20" s="14">
        <f t="shared" si="1"/>
        <v>11</v>
      </c>
      <c r="E20" s="14" t="str">
        <f t="shared" si="0"/>
        <v>IIIM11</v>
      </c>
      <c r="F20" s="17" t="s">
        <v>264</v>
      </c>
      <c r="G20" s="3">
        <v>3</v>
      </c>
      <c r="H20" s="3"/>
      <c r="I20" s="3"/>
      <c r="J20" s="3"/>
      <c r="K20" s="3"/>
      <c r="L20" s="3"/>
    </row>
    <row r="21" spans="1:12" ht="45" x14ac:dyDescent="0.25">
      <c r="A21" s="3"/>
      <c r="B21" s="3" t="s">
        <v>3</v>
      </c>
      <c r="C21" s="3" t="s">
        <v>16</v>
      </c>
      <c r="D21" s="14">
        <f t="shared" si="1"/>
        <v>12</v>
      </c>
      <c r="E21" s="14" t="str">
        <f t="shared" si="0"/>
        <v>IIIM12</v>
      </c>
      <c r="F21" s="17" t="s">
        <v>265</v>
      </c>
      <c r="G21" s="3">
        <v>2</v>
      </c>
      <c r="H21" s="3"/>
      <c r="I21" s="3"/>
      <c r="J21" s="3"/>
      <c r="K21" s="3"/>
      <c r="L21" s="3"/>
    </row>
    <row r="24" spans="1:12" x14ac:dyDescent="0.25">
      <c r="B24" s="11"/>
      <c r="C24" s="11"/>
      <c r="D24" s="11"/>
      <c r="E24" s="11"/>
      <c r="F24" s="12" t="s">
        <v>57</v>
      </c>
      <c r="G24" s="11"/>
    </row>
    <row r="25" spans="1:12" x14ac:dyDescent="0.25">
      <c r="A25" s="2"/>
      <c r="B25" s="14" t="s">
        <v>3</v>
      </c>
      <c r="C25" s="14" t="s">
        <v>16</v>
      </c>
      <c r="D25" s="14" t="s">
        <v>25</v>
      </c>
      <c r="E25" s="14"/>
      <c r="F25" s="14" t="s">
        <v>74</v>
      </c>
      <c r="G25" s="69">
        <f>AVERAGE($G$10:$G$21)</f>
        <v>2.5833333333333335</v>
      </c>
    </row>
    <row r="26" spans="1:12" x14ac:dyDescent="0.25">
      <c r="A26" s="2"/>
      <c r="B26" s="14" t="s">
        <v>3</v>
      </c>
      <c r="C26" s="14" t="s">
        <v>16</v>
      </c>
      <c r="D26" s="14" t="s">
        <v>27</v>
      </c>
      <c r="E26" s="14"/>
      <c r="F26" s="14" t="s">
        <v>75</v>
      </c>
      <c r="G26" s="69">
        <f>AVERAGEIFS($G$10:$G$21,$A$10:$A$21,1)</f>
        <v>2.25</v>
      </c>
    </row>
  </sheetData>
  <dataConsolidate/>
  <mergeCells count="2">
    <mergeCell ref="F7:H7"/>
    <mergeCell ref="I7:L7"/>
  </mergeCells>
  <hyperlinks>
    <hyperlink ref="H4" location="Intro!A1" display="Volver al inicio" xr:uid="{1709430D-C91A-475D-A672-277EA329FF6A}"/>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1492EF6F-9D73-4054-939F-2013189179AE}">
            <xm:f>OR(Intro!$H$5=1,Intro!$H$5=3)</xm:f>
            <x14:dxf>
              <fill>
                <patternFill patternType="mediumGray"/>
              </fill>
            </x14:dxf>
          </x14:cfRule>
          <xm:sqref>A12:L16 A19:L21</xm:sqref>
        </x14:conditionalFormatting>
        <x14:conditionalFormatting xmlns:xm="http://schemas.microsoft.com/office/excel/2006/main">
          <x14:cfRule type="cellIs" priority="7" operator="equal" id="{FB069A8E-CC2B-41F4-B6BE-B151AD1F25C0}">
            <xm:f>Lists!$A$6</xm:f>
            <x14:dxf>
              <fill>
                <patternFill>
                  <bgColor rgb="FF00B050"/>
                </patternFill>
              </fill>
            </x14:dxf>
          </x14:cfRule>
          <x14:cfRule type="cellIs" priority="8" operator="equal" id="{8B87F68E-2F15-4FEC-B0AE-3F8DC74E012C}">
            <xm:f>Lists!$A$5</xm:f>
            <x14:dxf>
              <fill>
                <patternFill>
                  <bgColor rgb="FF92D050"/>
                </patternFill>
              </fill>
            </x14:dxf>
          </x14:cfRule>
          <x14:cfRule type="cellIs" priority="9" operator="equal" id="{C4382461-675F-4873-B66B-4D6F5FDBC711}">
            <xm:f>Lists!$A$4</xm:f>
            <x14:dxf>
              <fill>
                <patternFill>
                  <bgColor rgb="FFFFC000"/>
                </patternFill>
              </fill>
            </x14:dxf>
          </x14:cfRule>
          <x14:cfRule type="cellIs" priority="10" operator="equal" id="{EF0B3BD9-3A4C-4587-B8A9-4E55EB88D0CA}">
            <xm:f>Lists!$A$3</xm:f>
            <x14:dxf>
              <fill>
                <patternFill>
                  <bgColor rgb="FFFF0000"/>
                </patternFill>
              </fill>
            </x14:dxf>
          </x14:cfRule>
          <xm:sqref>G3:G6</xm:sqref>
        </x14:conditionalFormatting>
        <x14:conditionalFormatting xmlns:xm="http://schemas.microsoft.com/office/excel/2006/main">
          <x14:cfRule type="cellIs" priority="11" operator="equal" id="{FF14D9BE-2143-427A-B3F9-85B4D6CF0595}">
            <xm:f>Lists!$A$6</xm:f>
            <x14:dxf>
              <fill>
                <patternFill>
                  <bgColor rgb="FF00B050"/>
                </patternFill>
              </fill>
            </x14:dxf>
          </x14:cfRule>
          <x14:cfRule type="cellIs" priority="12" operator="equal" id="{7A5E95F3-6E1A-4123-8E5B-4256523BD4E6}">
            <xm:f>Lists!$A$5</xm:f>
            <x14:dxf>
              <fill>
                <patternFill>
                  <bgColor rgb="FF92D050"/>
                </patternFill>
              </fill>
            </x14:dxf>
          </x14:cfRule>
          <x14:cfRule type="cellIs" priority="13" operator="equal" id="{2670DA11-1BAF-48E7-8F8C-952C20821689}">
            <xm:f>Lists!$A$4</xm:f>
            <x14:dxf>
              <fill>
                <patternFill>
                  <bgColor rgb="FFFFC000"/>
                </patternFill>
              </fill>
            </x14:dxf>
          </x14:cfRule>
          <x14:cfRule type="cellIs" priority="14" operator="equal" id="{6B9F7E05-D6AC-433D-9811-3EFC3C4037F1}">
            <xm:f>Lists!$A$3</xm:f>
            <x14:dxf>
              <fill>
                <patternFill>
                  <bgColor rgb="FFFF0000"/>
                </patternFill>
              </fill>
            </x14:dxf>
          </x14:cfRule>
          <xm:sqref>G8 G10:G21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F00-000000000000}">
          <x14:formula1>
            <xm:f>Lists!$A$2:$A$6</xm:f>
          </x14:formula1>
          <xm:sqref>G10:G21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21">
    <tabColor rgb="FFFF0000"/>
    <pageSetUpPr fitToPage="1"/>
  </sheetPr>
  <dimension ref="A2:L29"/>
  <sheetViews>
    <sheetView showGridLines="0" topLeftCell="A17" zoomScale="80" zoomScaleNormal="80" workbookViewId="0">
      <selection activeCell="G25" sqref="G25"/>
    </sheetView>
  </sheetViews>
  <sheetFormatPr baseColWidth="10" defaultColWidth="11.42578125" defaultRowHeight="15" x14ac:dyDescent="0.25"/>
  <cols>
    <col min="1" max="3" width="2.28515625" style="1" customWidth="1"/>
    <col min="4" max="4" width="3.7109375" style="1" customWidth="1"/>
    <col min="5" max="5" width="6" style="1" bestFit="1" customWidth="1"/>
    <col min="6" max="6" width="60.7109375" style="1" customWidth="1"/>
    <col min="7" max="7" width="12.285156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267</v>
      </c>
      <c r="G2" s="13" t="s">
        <v>28</v>
      </c>
      <c r="H2" s="10" t="s">
        <v>159</v>
      </c>
    </row>
    <row r="3" spans="1:12" x14ac:dyDescent="0.25">
      <c r="D3" s="2"/>
      <c r="E3" s="2"/>
    </row>
    <row r="4" spans="1:12" x14ac:dyDescent="0.25">
      <c r="F4" s="10" t="s">
        <v>37</v>
      </c>
      <c r="G4" s="19" t="s">
        <v>78</v>
      </c>
      <c r="H4" s="53" t="s">
        <v>39</v>
      </c>
    </row>
    <row r="5" spans="1:12" x14ac:dyDescent="0.25">
      <c r="F5" s="10"/>
      <c r="G5" s="2"/>
    </row>
    <row r="6" spans="1:12" x14ac:dyDescent="0.25">
      <c r="F6" s="10" t="s">
        <v>38</v>
      </c>
      <c r="G6" s="2"/>
      <c r="I6" s="10" t="s">
        <v>42</v>
      </c>
    </row>
    <row r="7" spans="1:12" ht="256.5" customHeight="1" x14ac:dyDescent="0.25">
      <c r="F7" s="142" t="s">
        <v>269</v>
      </c>
      <c r="G7" s="142"/>
      <c r="H7" s="142"/>
      <c r="I7" s="142" t="s">
        <v>270</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228" customHeight="1" x14ac:dyDescent="0.25">
      <c r="A10" s="4">
        <v>1</v>
      </c>
      <c r="B10" s="4" t="s">
        <v>3</v>
      </c>
      <c r="C10" s="4" t="s">
        <v>17</v>
      </c>
      <c r="D10" s="5">
        <v>1</v>
      </c>
      <c r="E10" s="5" t="str">
        <f>CONCATENATE(B10,C10,D10)</f>
        <v>IIIN1</v>
      </c>
      <c r="F10" s="15" t="s">
        <v>271</v>
      </c>
      <c r="G10" s="4">
        <v>2</v>
      </c>
      <c r="H10" s="4"/>
      <c r="I10" s="4"/>
      <c r="J10" s="4"/>
      <c r="K10" s="4"/>
      <c r="L10" s="4"/>
    </row>
    <row r="11" spans="1:12" ht="85.5" customHeight="1" x14ac:dyDescent="0.25">
      <c r="A11" s="4">
        <v>1</v>
      </c>
      <c r="B11" s="4" t="s">
        <v>3</v>
      </c>
      <c r="C11" s="4" t="s">
        <v>17</v>
      </c>
      <c r="D11" s="5">
        <f>D10+1</f>
        <v>2</v>
      </c>
      <c r="E11" s="5" t="str">
        <f t="shared" ref="E11:E24" si="0">CONCATENATE(B11,C11,D11)</f>
        <v>IIIN2</v>
      </c>
      <c r="F11" s="18" t="s">
        <v>272</v>
      </c>
      <c r="G11" s="4">
        <v>3</v>
      </c>
      <c r="H11" s="4"/>
      <c r="I11" s="4"/>
      <c r="J11" s="4"/>
      <c r="K11" s="4"/>
      <c r="L11" s="4"/>
    </row>
    <row r="12" spans="1:12" ht="199.5" customHeight="1" x14ac:dyDescent="0.25">
      <c r="A12" s="4">
        <v>1</v>
      </c>
      <c r="B12" s="4" t="s">
        <v>3</v>
      </c>
      <c r="C12" s="4" t="s">
        <v>17</v>
      </c>
      <c r="D12" s="5">
        <f t="shared" ref="D12:D24" si="1">D11+1</f>
        <v>3</v>
      </c>
      <c r="E12" s="5" t="str">
        <f t="shared" si="0"/>
        <v>IIIN3</v>
      </c>
      <c r="F12" s="15" t="s">
        <v>273</v>
      </c>
      <c r="G12" s="4">
        <v>4</v>
      </c>
      <c r="H12" s="4"/>
      <c r="I12" s="4"/>
      <c r="J12" s="4"/>
      <c r="K12" s="4"/>
      <c r="L12" s="4"/>
    </row>
    <row r="13" spans="1:12" ht="30" x14ac:dyDescent="0.25">
      <c r="A13" s="3"/>
      <c r="B13" s="3" t="s">
        <v>3</v>
      </c>
      <c r="C13" s="3" t="s">
        <v>17</v>
      </c>
      <c r="D13" s="14">
        <f t="shared" si="1"/>
        <v>4</v>
      </c>
      <c r="E13" s="14" t="str">
        <f t="shared" si="0"/>
        <v>IIIN4</v>
      </c>
      <c r="F13" s="17" t="s">
        <v>274</v>
      </c>
      <c r="G13" s="3">
        <v>3</v>
      </c>
      <c r="H13" s="3"/>
      <c r="I13" s="3"/>
      <c r="J13" s="3"/>
      <c r="K13" s="3"/>
      <c r="L13" s="3"/>
    </row>
    <row r="14" spans="1:12" ht="45" x14ac:dyDescent="0.25">
      <c r="A14" s="3"/>
      <c r="B14" s="3" t="s">
        <v>3</v>
      </c>
      <c r="C14" s="3" t="s">
        <v>17</v>
      </c>
      <c r="D14" s="14">
        <f>D13+1</f>
        <v>5</v>
      </c>
      <c r="E14" s="14" t="str">
        <f t="shared" si="0"/>
        <v>IIIN5</v>
      </c>
      <c r="F14" s="17" t="s">
        <v>275</v>
      </c>
      <c r="G14" s="3">
        <v>2</v>
      </c>
      <c r="H14" s="3"/>
      <c r="I14" s="3"/>
      <c r="J14" s="3"/>
      <c r="K14" s="3"/>
      <c r="L14" s="3"/>
    </row>
    <row r="15" spans="1:12" ht="45" x14ac:dyDescent="0.25">
      <c r="A15" s="3"/>
      <c r="B15" s="3" t="s">
        <v>3</v>
      </c>
      <c r="C15" s="3" t="s">
        <v>17</v>
      </c>
      <c r="D15" s="14">
        <f t="shared" si="1"/>
        <v>6</v>
      </c>
      <c r="E15" s="14" t="str">
        <f t="shared" si="0"/>
        <v>IIIN6</v>
      </c>
      <c r="F15" s="17" t="s">
        <v>276</v>
      </c>
      <c r="G15" s="3">
        <v>2</v>
      </c>
      <c r="H15" s="3"/>
      <c r="I15" s="3"/>
      <c r="J15" s="3"/>
      <c r="K15" s="3"/>
      <c r="L15" s="3"/>
    </row>
    <row r="16" spans="1:12" ht="30" x14ac:dyDescent="0.25">
      <c r="A16" s="3"/>
      <c r="B16" s="3" t="s">
        <v>3</v>
      </c>
      <c r="C16" s="3" t="s">
        <v>17</v>
      </c>
      <c r="D16" s="14">
        <f t="shared" si="1"/>
        <v>7</v>
      </c>
      <c r="E16" s="14" t="str">
        <f t="shared" si="0"/>
        <v>IIIN7</v>
      </c>
      <c r="F16" s="17" t="s">
        <v>277</v>
      </c>
      <c r="G16" s="3">
        <v>3</v>
      </c>
      <c r="H16" s="3"/>
      <c r="I16" s="3"/>
      <c r="J16" s="3"/>
      <c r="K16" s="3"/>
      <c r="L16" s="3"/>
    </row>
    <row r="17" spans="1:12" ht="45" x14ac:dyDescent="0.25">
      <c r="A17" s="3"/>
      <c r="B17" s="3" t="s">
        <v>3</v>
      </c>
      <c r="C17" s="3" t="s">
        <v>17</v>
      </c>
      <c r="D17" s="14">
        <f t="shared" si="1"/>
        <v>8</v>
      </c>
      <c r="E17" s="14" t="str">
        <f t="shared" si="0"/>
        <v>IIIN8</v>
      </c>
      <c r="F17" s="17" t="s">
        <v>278</v>
      </c>
      <c r="G17" s="3">
        <v>4</v>
      </c>
      <c r="H17" s="3"/>
      <c r="I17" s="3"/>
      <c r="J17" s="3"/>
      <c r="K17" s="3"/>
      <c r="L17" s="3"/>
    </row>
    <row r="18" spans="1:12" ht="30" x14ac:dyDescent="0.25">
      <c r="A18" s="3"/>
      <c r="B18" s="3" t="s">
        <v>3</v>
      </c>
      <c r="C18" s="3" t="s">
        <v>17</v>
      </c>
      <c r="D18" s="14">
        <f>D17+1</f>
        <v>9</v>
      </c>
      <c r="E18" s="14" t="str">
        <f t="shared" si="0"/>
        <v>IIIN9</v>
      </c>
      <c r="F18" s="16" t="s">
        <v>279</v>
      </c>
      <c r="G18" s="3">
        <v>2</v>
      </c>
      <c r="H18" s="3"/>
      <c r="I18" s="3"/>
      <c r="J18" s="3"/>
      <c r="K18" s="3"/>
      <c r="L18" s="3"/>
    </row>
    <row r="19" spans="1:12" ht="30" x14ac:dyDescent="0.25">
      <c r="A19" s="3"/>
      <c r="B19" s="3" t="s">
        <v>3</v>
      </c>
      <c r="C19" s="3" t="s">
        <v>17</v>
      </c>
      <c r="D19" s="14">
        <f t="shared" si="1"/>
        <v>10</v>
      </c>
      <c r="E19" s="14" t="str">
        <f t="shared" si="0"/>
        <v>IIIN10</v>
      </c>
      <c r="F19" s="17" t="s">
        <v>280</v>
      </c>
      <c r="G19" s="3">
        <v>3</v>
      </c>
      <c r="H19" s="3"/>
      <c r="I19" s="3"/>
      <c r="J19" s="3"/>
      <c r="K19" s="3"/>
      <c r="L19" s="3"/>
    </row>
    <row r="20" spans="1:12" ht="122.25" customHeight="1" x14ac:dyDescent="0.25">
      <c r="A20" s="4">
        <v>1</v>
      </c>
      <c r="B20" s="4" t="s">
        <v>3</v>
      </c>
      <c r="C20" s="4" t="s">
        <v>17</v>
      </c>
      <c r="D20" s="5">
        <f t="shared" si="1"/>
        <v>11</v>
      </c>
      <c r="E20" s="5" t="str">
        <f t="shared" si="0"/>
        <v>IIIN11</v>
      </c>
      <c r="F20" s="15" t="s">
        <v>281</v>
      </c>
      <c r="G20" s="4">
        <v>1</v>
      </c>
      <c r="H20" s="4"/>
      <c r="I20" s="4"/>
      <c r="J20" s="4"/>
      <c r="K20" s="4"/>
      <c r="L20" s="4"/>
    </row>
    <row r="21" spans="1:12" ht="45" x14ac:dyDescent="0.25">
      <c r="A21" s="3"/>
      <c r="B21" s="3" t="s">
        <v>3</v>
      </c>
      <c r="C21" s="3" t="s">
        <v>17</v>
      </c>
      <c r="D21" s="14">
        <f>D20+1</f>
        <v>12</v>
      </c>
      <c r="E21" s="14" t="str">
        <f t="shared" si="0"/>
        <v>IIIN12</v>
      </c>
      <c r="F21" s="17" t="s">
        <v>282</v>
      </c>
      <c r="G21" s="3">
        <v>2</v>
      </c>
      <c r="H21" s="3"/>
      <c r="I21" s="3"/>
      <c r="J21" s="3"/>
      <c r="K21" s="3"/>
      <c r="L21" s="3"/>
    </row>
    <row r="22" spans="1:12" ht="93" customHeight="1" x14ac:dyDescent="0.25">
      <c r="A22" s="4">
        <v>1</v>
      </c>
      <c r="B22" s="4" t="s">
        <v>3</v>
      </c>
      <c r="C22" s="4" t="s">
        <v>17</v>
      </c>
      <c r="D22" s="5">
        <f t="shared" si="1"/>
        <v>13</v>
      </c>
      <c r="E22" s="5" t="str">
        <f t="shared" si="0"/>
        <v>IIIN13</v>
      </c>
      <c r="F22" s="15" t="s">
        <v>283</v>
      </c>
      <c r="G22" s="4">
        <v>2</v>
      </c>
      <c r="H22" s="4"/>
      <c r="I22" s="4"/>
      <c r="J22" s="4"/>
      <c r="K22" s="4"/>
      <c r="L22" s="4"/>
    </row>
    <row r="23" spans="1:12" ht="126.75" customHeight="1" x14ac:dyDescent="0.25">
      <c r="A23" s="3"/>
      <c r="B23" s="3" t="s">
        <v>3</v>
      </c>
      <c r="C23" s="3" t="s">
        <v>17</v>
      </c>
      <c r="D23" s="14">
        <f t="shared" si="1"/>
        <v>14</v>
      </c>
      <c r="E23" s="14" t="str">
        <f t="shared" si="0"/>
        <v>IIIN14</v>
      </c>
      <c r="F23" s="17" t="s">
        <v>284</v>
      </c>
      <c r="G23" s="3">
        <v>3</v>
      </c>
      <c r="H23" s="3"/>
      <c r="I23" s="3"/>
      <c r="J23" s="3"/>
      <c r="K23" s="3"/>
      <c r="L23" s="3"/>
    </row>
    <row r="24" spans="1:12" ht="64.5" customHeight="1" x14ac:dyDescent="0.25">
      <c r="A24" s="3"/>
      <c r="B24" s="3" t="s">
        <v>3</v>
      </c>
      <c r="C24" s="3" t="s">
        <v>17</v>
      </c>
      <c r="D24" s="14">
        <f t="shared" si="1"/>
        <v>15</v>
      </c>
      <c r="E24" s="14" t="str">
        <f t="shared" si="0"/>
        <v>IIIN15</v>
      </c>
      <c r="F24" s="17" t="s">
        <v>285</v>
      </c>
      <c r="G24" s="3">
        <v>3</v>
      </c>
      <c r="H24" s="3"/>
      <c r="I24" s="3"/>
      <c r="J24" s="3"/>
      <c r="K24" s="3"/>
      <c r="L24" s="3"/>
    </row>
    <row r="27" spans="1:12" x14ac:dyDescent="0.25">
      <c r="B27" s="11"/>
      <c r="C27" s="11"/>
      <c r="D27" s="11"/>
      <c r="E27" s="11"/>
      <c r="F27" s="12" t="s">
        <v>57</v>
      </c>
      <c r="G27" s="11"/>
    </row>
    <row r="28" spans="1:12" x14ac:dyDescent="0.25">
      <c r="A28" s="2"/>
      <c r="B28" s="14" t="s">
        <v>3</v>
      </c>
      <c r="C28" s="14" t="s">
        <v>17</v>
      </c>
      <c r="D28" s="14" t="s">
        <v>25</v>
      </c>
      <c r="E28" s="14"/>
      <c r="F28" s="14" t="s">
        <v>74</v>
      </c>
      <c r="G28" s="69">
        <f>AVERAGE($G$10:$G$24)</f>
        <v>2.6</v>
      </c>
    </row>
    <row r="29" spans="1:12" x14ac:dyDescent="0.25">
      <c r="A29" s="2"/>
      <c r="B29" s="14" t="s">
        <v>3</v>
      </c>
      <c r="C29" s="14" t="s">
        <v>17</v>
      </c>
      <c r="D29" s="14" t="s">
        <v>27</v>
      </c>
      <c r="E29" s="14"/>
      <c r="F29" s="14" t="s">
        <v>75</v>
      </c>
      <c r="G29" s="69">
        <f>AVERAGEIFS($G$10:$G$24,$A$10:$A$24,1)</f>
        <v>2.4</v>
      </c>
    </row>
  </sheetData>
  <dataConsolidate/>
  <mergeCells count="2">
    <mergeCell ref="F7:H7"/>
    <mergeCell ref="I7:L7"/>
  </mergeCells>
  <hyperlinks>
    <hyperlink ref="H4" location="Intro!A1" display="Volver al inicio" xr:uid="{1BD34DD9-C866-4EB1-8E64-8B3F7C5B5C3E}"/>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5" id="{3F7D6389-099F-4D74-A2F2-9362CCBB8CAD}">
            <xm:f>OR(Intro!$H$5=1,Intro!$H$5=3)</xm:f>
            <x14:dxf>
              <fill>
                <patternFill patternType="mediumGray"/>
              </fill>
            </x14:dxf>
          </x14:cfRule>
          <xm:sqref>A13:L19 A21:L21 A23:L24</xm:sqref>
        </x14:conditionalFormatting>
        <x14:conditionalFormatting xmlns:xm="http://schemas.microsoft.com/office/excel/2006/main">
          <x14:cfRule type="cellIs" priority="30" operator="equal" id="{BCF10B47-9380-4EE4-8F1D-7F389B4B7AE5}">
            <xm:f>Lists!$A$6</xm:f>
            <x14:dxf>
              <fill>
                <patternFill>
                  <bgColor rgb="FF00B050"/>
                </patternFill>
              </fill>
            </x14:dxf>
          </x14:cfRule>
          <x14:cfRule type="cellIs" priority="31" operator="equal" id="{516DB5DD-0687-43EC-BAB3-9B96D3177635}">
            <xm:f>Lists!$A$5</xm:f>
            <x14:dxf>
              <fill>
                <patternFill>
                  <bgColor rgb="FF92D050"/>
                </patternFill>
              </fill>
            </x14:dxf>
          </x14:cfRule>
          <x14:cfRule type="cellIs" priority="32" operator="equal" id="{B2C2C98B-72EB-4A41-9DCC-F89724DD7709}">
            <xm:f>Lists!$A$4</xm:f>
            <x14:dxf>
              <fill>
                <patternFill>
                  <bgColor rgb="FFFFC000"/>
                </patternFill>
              </fill>
            </x14:dxf>
          </x14:cfRule>
          <x14:cfRule type="cellIs" priority="33" operator="equal" id="{51853645-698E-4EFE-8869-06D02EC0DF6E}">
            <xm:f>Lists!$A$3</xm:f>
            <x14:dxf>
              <fill>
                <patternFill>
                  <bgColor rgb="FFFF0000"/>
                </patternFill>
              </fill>
            </x14:dxf>
          </x14:cfRule>
          <xm:sqref>G3:G6</xm:sqref>
        </x14:conditionalFormatting>
        <x14:conditionalFormatting xmlns:xm="http://schemas.microsoft.com/office/excel/2006/main">
          <x14:cfRule type="cellIs" priority="34" operator="equal" id="{57BB0437-8FCC-41E4-B147-9D6445F4700D}">
            <xm:f>Lists!$A$6</xm:f>
            <x14:dxf>
              <fill>
                <patternFill>
                  <bgColor rgb="FF00B050"/>
                </patternFill>
              </fill>
            </x14:dxf>
          </x14:cfRule>
          <x14:cfRule type="cellIs" priority="35" operator="equal" id="{4F8AFAC7-164A-4F3D-B732-25E4F1FE41B3}">
            <xm:f>Lists!$A$5</xm:f>
            <x14:dxf>
              <fill>
                <patternFill>
                  <bgColor rgb="FF92D050"/>
                </patternFill>
              </fill>
            </x14:dxf>
          </x14:cfRule>
          <x14:cfRule type="cellIs" priority="36" operator="equal" id="{452691ED-1022-41CA-9A90-CE609775E6A6}">
            <xm:f>Lists!$A$4</xm:f>
            <x14:dxf>
              <fill>
                <patternFill>
                  <bgColor rgb="FFFFC000"/>
                </patternFill>
              </fill>
            </x14:dxf>
          </x14:cfRule>
          <x14:cfRule type="cellIs" priority="37" operator="equal" id="{A2EBF44F-0110-4BF9-A272-3FB11C9B8EAD}">
            <xm:f>Lists!$A$3</xm:f>
            <x14:dxf>
              <fill>
                <patternFill>
                  <bgColor rgb="FFFF0000"/>
                </patternFill>
              </fill>
            </x14:dxf>
          </x14:cfRule>
          <xm:sqref>G8 G10:G24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000-000000000000}">
          <x14:formula1>
            <xm:f>Lists!$A$2:$A$6</xm:f>
          </x14:formula1>
          <xm:sqref>G10:G24</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22">
    <pageSetUpPr fitToPage="1"/>
  </sheetPr>
  <dimension ref="A2:L24"/>
  <sheetViews>
    <sheetView showGridLines="0" topLeftCell="A14" zoomScale="80" zoomScaleNormal="80" workbookViewId="0">
      <selection activeCell="G20" sqref="G20"/>
    </sheetView>
  </sheetViews>
  <sheetFormatPr baseColWidth="10" defaultColWidth="11.42578125" defaultRowHeight="15" x14ac:dyDescent="0.25"/>
  <cols>
    <col min="1" max="3" width="2.28515625" style="1" customWidth="1"/>
    <col min="4" max="4" width="3.7109375" style="1" customWidth="1"/>
    <col min="5" max="5" width="6" style="1" bestFit="1" customWidth="1"/>
    <col min="6" max="6" width="60.7109375" style="1" customWidth="1"/>
    <col min="7" max="7" width="12.285156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286</v>
      </c>
      <c r="G2" s="13" t="s">
        <v>28</v>
      </c>
      <c r="H2" s="10" t="s">
        <v>159</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174" customHeight="1" x14ac:dyDescent="0.25">
      <c r="F7" s="145" t="s">
        <v>288</v>
      </c>
      <c r="G7" s="145"/>
      <c r="H7" s="145"/>
      <c r="I7" s="142" t="s">
        <v>289</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45" x14ac:dyDescent="0.25">
      <c r="A10" s="4">
        <v>1</v>
      </c>
      <c r="B10" s="4" t="s">
        <v>3</v>
      </c>
      <c r="C10" s="4" t="s">
        <v>18</v>
      </c>
      <c r="D10" s="5">
        <v>1</v>
      </c>
      <c r="E10" s="5" t="str">
        <f>CONCATENATE(B10,C10,D10)</f>
        <v>IIIO1</v>
      </c>
      <c r="F10" s="15" t="s">
        <v>290</v>
      </c>
      <c r="G10" s="4">
        <v>4</v>
      </c>
      <c r="H10" s="4"/>
      <c r="I10" s="4"/>
      <c r="J10" s="4"/>
      <c r="K10" s="4"/>
      <c r="L10" s="4"/>
    </row>
    <row r="11" spans="1:12" ht="48.75" customHeight="1" x14ac:dyDescent="0.25">
      <c r="A11" s="3"/>
      <c r="B11" s="3" t="s">
        <v>3</v>
      </c>
      <c r="C11" s="3" t="s">
        <v>18</v>
      </c>
      <c r="D11" s="14">
        <f>D10+1</f>
        <v>2</v>
      </c>
      <c r="E11" s="14" t="str">
        <f t="shared" ref="E11:E19" si="0">CONCATENATE(B11,C11,D11)</f>
        <v>IIIO2</v>
      </c>
      <c r="F11" s="16" t="s">
        <v>291</v>
      </c>
      <c r="G11" s="3">
        <v>4</v>
      </c>
      <c r="H11" s="3"/>
      <c r="I11" s="3"/>
      <c r="J11" s="3"/>
      <c r="K11" s="3"/>
      <c r="L11" s="3"/>
    </row>
    <row r="12" spans="1:12" ht="45" x14ac:dyDescent="0.25">
      <c r="A12" s="3"/>
      <c r="B12" s="3" t="s">
        <v>3</v>
      </c>
      <c r="C12" s="3" t="s">
        <v>18</v>
      </c>
      <c r="D12" s="14">
        <f t="shared" ref="D12:D19" si="1">D11+1</f>
        <v>3</v>
      </c>
      <c r="E12" s="14" t="str">
        <f t="shared" si="0"/>
        <v>IIIO3</v>
      </c>
      <c r="F12" s="17" t="s">
        <v>292</v>
      </c>
      <c r="G12" s="3">
        <v>4</v>
      </c>
      <c r="H12" s="3"/>
      <c r="I12" s="3"/>
      <c r="J12" s="3"/>
      <c r="K12" s="3"/>
      <c r="L12" s="3"/>
    </row>
    <row r="13" spans="1:12" ht="180" x14ac:dyDescent="0.25">
      <c r="A13" s="4">
        <v>1</v>
      </c>
      <c r="B13" s="4" t="s">
        <v>3</v>
      </c>
      <c r="C13" s="4" t="s">
        <v>18</v>
      </c>
      <c r="D13" s="5">
        <f t="shared" si="1"/>
        <v>4</v>
      </c>
      <c r="E13" s="5" t="str">
        <f t="shared" si="0"/>
        <v>IIIO4</v>
      </c>
      <c r="F13" s="15" t="s">
        <v>293</v>
      </c>
      <c r="G13" s="4">
        <v>3</v>
      </c>
      <c r="H13" s="4"/>
      <c r="I13" s="4"/>
      <c r="J13" s="4"/>
      <c r="K13" s="4"/>
      <c r="L13" s="4"/>
    </row>
    <row r="14" spans="1:12" ht="135" x14ac:dyDescent="0.25">
      <c r="A14" s="4">
        <v>1</v>
      </c>
      <c r="B14" s="4" t="s">
        <v>3</v>
      </c>
      <c r="C14" s="4" t="s">
        <v>18</v>
      </c>
      <c r="D14" s="5">
        <f t="shared" si="1"/>
        <v>5</v>
      </c>
      <c r="E14" s="5" t="str">
        <f t="shared" si="0"/>
        <v>IIIO5</v>
      </c>
      <c r="F14" s="15" t="s">
        <v>294</v>
      </c>
      <c r="G14" s="4">
        <v>3</v>
      </c>
      <c r="H14" s="4"/>
      <c r="I14" s="4"/>
      <c r="J14" s="4"/>
      <c r="K14" s="4"/>
      <c r="L14" s="4"/>
    </row>
    <row r="15" spans="1:12" ht="112.5" customHeight="1" x14ac:dyDescent="0.25">
      <c r="A15" s="4">
        <v>1</v>
      </c>
      <c r="B15" s="4" t="s">
        <v>3</v>
      </c>
      <c r="C15" s="4" t="s">
        <v>18</v>
      </c>
      <c r="D15" s="5">
        <f>D14+1</f>
        <v>6</v>
      </c>
      <c r="E15" s="5" t="str">
        <f t="shared" si="0"/>
        <v>IIIO6</v>
      </c>
      <c r="F15" s="15" t="s">
        <v>295</v>
      </c>
      <c r="G15" s="4">
        <v>3</v>
      </c>
      <c r="H15" s="4"/>
      <c r="I15" s="4"/>
      <c r="J15" s="4"/>
      <c r="K15" s="4"/>
      <c r="L15" s="4"/>
    </row>
    <row r="16" spans="1:12" ht="64.5" customHeight="1" x14ac:dyDescent="0.25">
      <c r="A16" s="3"/>
      <c r="B16" s="3" t="s">
        <v>3</v>
      </c>
      <c r="C16" s="3" t="s">
        <v>18</v>
      </c>
      <c r="D16" s="14">
        <f t="shared" si="1"/>
        <v>7</v>
      </c>
      <c r="E16" s="14" t="str">
        <f t="shared" si="0"/>
        <v>IIIO7</v>
      </c>
      <c r="F16" s="17" t="s">
        <v>296</v>
      </c>
      <c r="G16" s="3">
        <v>2</v>
      </c>
      <c r="H16" s="3"/>
      <c r="I16" s="3"/>
      <c r="J16" s="3"/>
      <c r="K16" s="3"/>
      <c r="L16" s="3"/>
    </row>
    <row r="17" spans="1:12" ht="30" x14ac:dyDescent="0.25">
      <c r="A17" s="3"/>
      <c r="B17" s="3" t="s">
        <v>3</v>
      </c>
      <c r="C17" s="3" t="s">
        <v>18</v>
      </c>
      <c r="D17" s="14">
        <f t="shared" si="1"/>
        <v>8</v>
      </c>
      <c r="E17" s="14" t="str">
        <f t="shared" si="0"/>
        <v>IIIO8</v>
      </c>
      <c r="F17" s="16" t="s">
        <v>297</v>
      </c>
      <c r="G17" s="3">
        <v>2</v>
      </c>
      <c r="H17" s="3"/>
      <c r="I17" s="3"/>
      <c r="J17" s="3"/>
      <c r="K17" s="3"/>
      <c r="L17" s="3"/>
    </row>
    <row r="18" spans="1:12" ht="30" x14ac:dyDescent="0.25">
      <c r="A18" s="3"/>
      <c r="B18" s="3" t="s">
        <v>3</v>
      </c>
      <c r="C18" s="3" t="s">
        <v>18</v>
      </c>
      <c r="D18" s="14">
        <f t="shared" si="1"/>
        <v>9</v>
      </c>
      <c r="E18" s="14" t="str">
        <f t="shared" si="0"/>
        <v>IIIO9</v>
      </c>
      <c r="F18" s="17" t="s">
        <v>298</v>
      </c>
      <c r="G18" s="3">
        <v>2</v>
      </c>
      <c r="H18" s="3"/>
      <c r="I18" s="3"/>
      <c r="J18" s="3"/>
      <c r="K18" s="3"/>
      <c r="L18" s="3"/>
    </row>
    <row r="19" spans="1:12" ht="45" x14ac:dyDescent="0.25">
      <c r="A19" s="3"/>
      <c r="B19" s="3" t="s">
        <v>3</v>
      </c>
      <c r="C19" s="3" t="s">
        <v>18</v>
      </c>
      <c r="D19" s="14">
        <f t="shared" si="1"/>
        <v>10</v>
      </c>
      <c r="E19" s="14" t="str">
        <f t="shared" si="0"/>
        <v>IIIO10</v>
      </c>
      <c r="F19" s="17" t="s">
        <v>299</v>
      </c>
      <c r="G19" s="3">
        <v>1</v>
      </c>
      <c r="H19" s="3"/>
      <c r="I19" s="3"/>
      <c r="J19" s="3"/>
      <c r="K19" s="3"/>
      <c r="L19" s="3"/>
    </row>
    <row r="22" spans="1:12" x14ac:dyDescent="0.25">
      <c r="B22" s="11"/>
      <c r="C22" s="11"/>
      <c r="D22" s="11"/>
      <c r="E22" s="11"/>
      <c r="F22" s="12" t="s">
        <v>57</v>
      </c>
      <c r="G22" s="11"/>
    </row>
    <row r="23" spans="1:12" x14ac:dyDescent="0.25">
      <c r="A23" s="2"/>
      <c r="B23" s="14" t="s">
        <v>3</v>
      </c>
      <c r="C23" s="14" t="s">
        <v>18</v>
      </c>
      <c r="D23" s="14" t="s">
        <v>25</v>
      </c>
      <c r="E23" s="14"/>
      <c r="F23" s="14" t="s">
        <v>74</v>
      </c>
      <c r="G23" s="69">
        <f>AVERAGE($G$10:$G$19)</f>
        <v>2.8</v>
      </c>
    </row>
    <row r="24" spans="1:12" x14ac:dyDescent="0.25">
      <c r="A24" s="2"/>
      <c r="B24" s="14" t="s">
        <v>3</v>
      </c>
      <c r="C24" s="14" t="s">
        <v>18</v>
      </c>
      <c r="D24" s="14" t="s">
        <v>27</v>
      </c>
      <c r="E24" s="14"/>
      <c r="F24" s="14" t="s">
        <v>75</v>
      </c>
      <c r="G24" s="69">
        <f>AVERAGEIFS($G$10:$G$19,$A$10:$A$19,1)</f>
        <v>3.25</v>
      </c>
    </row>
  </sheetData>
  <dataConsolidate/>
  <mergeCells count="2">
    <mergeCell ref="F7:H7"/>
    <mergeCell ref="I7:L7"/>
  </mergeCells>
  <hyperlinks>
    <hyperlink ref="H4" location="Intro!A1" display="Volver al inicio" xr:uid="{CE388CD0-CE63-48BD-8F41-7C7E2C6709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6" id="{E0867322-3DED-4589-949B-665029F4B863}">
            <xm:f>OR(Intro!$H$5=1,Intro!$H$5=2)</xm:f>
            <x14:dxf>
              <fill>
                <patternFill patternType="mediumGray"/>
              </fill>
            </x14:dxf>
          </x14:cfRule>
          <xm:sqref>A10:L19</xm:sqref>
        </x14:conditionalFormatting>
        <x14:conditionalFormatting xmlns:xm="http://schemas.microsoft.com/office/excel/2006/main">
          <x14:cfRule type="expression" priority="5" id="{D3442621-5014-427B-80D8-C392637B2CC4}">
            <xm:f>Intro!$H$5=3</xm:f>
            <x14:dxf>
              <fill>
                <patternFill patternType="mediumGray"/>
              </fill>
            </x14:dxf>
          </x14:cfRule>
          <xm:sqref>A11:L12 A16:L19</xm:sqref>
        </x14:conditionalFormatting>
        <x14:conditionalFormatting xmlns:xm="http://schemas.microsoft.com/office/excel/2006/main">
          <x14:cfRule type="cellIs" priority="7" operator="equal" id="{B6A498EF-C33A-4E6B-8B9D-2E7BEEAC3911}">
            <xm:f>Lists!$A$6</xm:f>
            <x14:dxf>
              <fill>
                <patternFill>
                  <bgColor rgb="FF00B050"/>
                </patternFill>
              </fill>
            </x14:dxf>
          </x14:cfRule>
          <x14:cfRule type="cellIs" priority="8" operator="equal" id="{B016F30E-2234-4EFD-AAE9-DB1C9BC8F12F}">
            <xm:f>Lists!$A$5</xm:f>
            <x14:dxf>
              <fill>
                <patternFill>
                  <bgColor rgb="FF92D050"/>
                </patternFill>
              </fill>
            </x14:dxf>
          </x14:cfRule>
          <x14:cfRule type="cellIs" priority="9" operator="equal" id="{8CC0D02E-6A3C-4B27-9E4D-758A11542CCD}">
            <xm:f>Lists!$A$4</xm:f>
            <x14:dxf>
              <fill>
                <patternFill>
                  <bgColor rgb="FFFFC000"/>
                </patternFill>
              </fill>
            </x14:dxf>
          </x14:cfRule>
          <x14:cfRule type="cellIs" priority="10" operator="equal" id="{0068D32A-6634-4FDA-94B2-89240B1DBE7F}">
            <xm:f>Lists!$A$3</xm:f>
            <x14:dxf>
              <fill>
                <patternFill>
                  <bgColor rgb="FFFF0000"/>
                </patternFill>
              </fill>
            </x14:dxf>
          </x14:cfRule>
          <xm:sqref>G3:G6</xm:sqref>
        </x14:conditionalFormatting>
        <x14:conditionalFormatting xmlns:xm="http://schemas.microsoft.com/office/excel/2006/main">
          <x14:cfRule type="cellIs" priority="11" operator="equal" id="{2C380D39-F3DA-4908-B6A8-42ACCA2B2D6C}">
            <xm:f>Lists!$A$6</xm:f>
            <x14:dxf>
              <fill>
                <patternFill>
                  <bgColor rgb="FF00B050"/>
                </patternFill>
              </fill>
            </x14:dxf>
          </x14:cfRule>
          <x14:cfRule type="cellIs" priority="12" operator="equal" id="{4CBD10F2-B349-4146-BE77-BB6DA206F4B1}">
            <xm:f>Lists!$A$5</xm:f>
            <x14:dxf>
              <fill>
                <patternFill>
                  <bgColor rgb="FF92D050"/>
                </patternFill>
              </fill>
            </x14:dxf>
          </x14:cfRule>
          <x14:cfRule type="cellIs" priority="13" operator="equal" id="{9F7AD0C2-8894-4011-A357-126A8A7960FC}">
            <xm:f>Lists!$A$4</xm:f>
            <x14:dxf>
              <fill>
                <patternFill>
                  <bgColor rgb="FFFFC000"/>
                </patternFill>
              </fill>
            </x14:dxf>
          </x14:cfRule>
          <x14:cfRule type="cellIs" priority="14" operator="equal" id="{3EF601C1-49B9-45E4-B48D-9FD80BE13D31}">
            <xm:f>Lists!$A$3</xm:f>
            <x14:dxf>
              <fill>
                <patternFill>
                  <bgColor rgb="FFFF0000"/>
                </patternFill>
              </fill>
            </x14:dxf>
          </x14:cfRule>
          <xm:sqref>G8 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100-000000000000}">
          <x14:formula1>
            <xm:f>Lists!$A$2:$A$6</xm:f>
          </x14:formula1>
          <xm:sqref>G10:G19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tabColor theme="3" tint="-0.499984740745262"/>
  </sheetPr>
  <dimension ref="A1:S22"/>
  <sheetViews>
    <sheetView workbookViewId="0">
      <selection activeCell="B13" sqref="B13"/>
    </sheetView>
  </sheetViews>
  <sheetFormatPr baseColWidth="10" defaultColWidth="11.42578125" defaultRowHeight="15" x14ac:dyDescent="0.25"/>
  <cols>
    <col min="1" max="1" width="11.7109375" style="1" bestFit="1" customWidth="1"/>
    <col min="2" max="2" width="45" style="71" customWidth="1"/>
    <col min="3" max="3" width="64.5703125" style="1" bestFit="1" customWidth="1"/>
    <col min="4" max="4" width="2.85546875" style="1" customWidth="1"/>
    <col min="5" max="5" width="10.42578125" style="1" bestFit="1" customWidth="1"/>
    <col min="6" max="6" width="17.140625" style="1" customWidth="1"/>
    <col min="7" max="7" width="21.5703125" style="1" bestFit="1" customWidth="1"/>
    <col min="8" max="8" width="15.140625" style="1" bestFit="1" customWidth="1"/>
    <col min="9" max="9" width="21.42578125" style="1" bestFit="1" customWidth="1"/>
    <col min="10" max="10" width="21.28515625" style="1" bestFit="1" customWidth="1"/>
    <col min="11" max="11" width="20" style="1" bestFit="1" customWidth="1"/>
    <col min="12" max="12" width="14.5703125" style="1" bestFit="1" customWidth="1"/>
    <col min="13" max="13" width="16.5703125" style="1" bestFit="1" customWidth="1"/>
    <col min="14" max="14" width="19" style="1" bestFit="1" customWidth="1"/>
    <col min="15" max="15" width="10.7109375" style="1" bestFit="1" customWidth="1"/>
    <col min="16" max="16" width="20.5703125" style="1" bestFit="1" customWidth="1"/>
    <col min="17" max="17" width="18.42578125" style="1" bestFit="1" customWidth="1"/>
    <col min="18" max="18" width="17.140625" style="1" bestFit="1" customWidth="1"/>
    <col min="19" max="19" width="17.42578125" style="1" bestFit="1" customWidth="1"/>
    <col min="20" max="24" width="5.7109375" style="1" customWidth="1"/>
    <col min="25" max="16384" width="11.42578125" style="1"/>
  </cols>
  <sheetData>
    <row r="1" spans="1:19" x14ac:dyDescent="0.25">
      <c r="A1" s="78" t="s">
        <v>417</v>
      </c>
      <c r="B1" s="78" t="s">
        <v>418</v>
      </c>
      <c r="C1" s="78" t="s">
        <v>421</v>
      </c>
      <c r="D1" s="114"/>
      <c r="E1" s="78" t="s">
        <v>419</v>
      </c>
      <c r="F1" s="78" t="s">
        <v>420</v>
      </c>
    </row>
    <row r="2" spans="1:19" x14ac:dyDescent="0.25">
      <c r="A2" s="3" t="s">
        <v>0</v>
      </c>
      <c r="B2" s="74" t="s">
        <v>68</v>
      </c>
      <c r="C2" s="76" t="s">
        <v>422</v>
      </c>
      <c r="D2" s="107"/>
      <c r="E2" s="3" t="s">
        <v>5</v>
      </c>
      <c r="F2" s="3">
        <v>0</v>
      </c>
    </row>
    <row r="3" spans="1:19" x14ac:dyDescent="0.25">
      <c r="A3" s="3">
        <v>1</v>
      </c>
      <c r="B3" s="74" t="s">
        <v>69</v>
      </c>
      <c r="C3" s="76" t="s">
        <v>423</v>
      </c>
      <c r="D3" s="107"/>
      <c r="E3" s="3" t="s">
        <v>6</v>
      </c>
      <c r="F3" s="3">
        <v>1</v>
      </c>
    </row>
    <row r="4" spans="1:19" x14ac:dyDescent="0.25">
      <c r="A4" s="3">
        <v>2</v>
      </c>
      <c r="B4" s="135" t="s">
        <v>70</v>
      </c>
      <c r="C4" s="76" t="s">
        <v>424</v>
      </c>
      <c r="D4" s="107"/>
      <c r="E4" s="3" t="s">
        <v>7</v>
      </c>
      <c r="F4" s="3">
        <v>0</v>
      </c>
    </row>
    <row r="5" spans="1:19" x14ac:dyDescent="0.25">
      <c r="A5" s="3">
        <v>3</v>
      </c>
      <c r="B5" s="73" t="s">
        <v>71</v>
      </c>
      <c r="C5" s="76" t="s">
        <v>425</v>
      </c>
      <c r="D5" s="107"/>
      <c r="E5" s="3" t="s">
        <v>8</v>
      </c>
      <c r="F5" s="3">
        <v>0</v>
      </c>
    </row>
    <row r="6" spans="1:19" x14ac:dyDescent="0.25">
      <c r="A6" s="3">
        <v>4</v>
      </c>
      <c r="B6" s="73" t="s">
        <v>416</v>
      </c>
      <c r="C6" s="76" t="s">
        <v>426</v>
      </c>
      <c r="D6" s="107"/>
      <c r="E6" s="3" t="s">
        <v>9</v>
      </c>
      <c r="F6" s="3">
        <v>0</v>
      </c>
    </row>
    <row r="7" spans="1:19" x14ac:dyDescent="0.25">
      <c r="C7" s="77" t="s">
        <v>427</v>
      </c>
      <c r="D7" s="108"/>
      <c r="E7" s="3" t="s">
        <v>10</v>
      </c>
      <c r="F7" s="3">
        <v>0</v>
      </c>
    </row>
    <row r="8" spans="1:19" x14ac:dyDescent="0.25">
      <c r="A8" s="2"/>
      <c r="B8" s="10"/>
      <c r="C8" s="76" t="s">
        <v>428</v>
      </c>
      <c r="D8" s="107"/>
      <c r="E8" s="3" t="s">
        <v>11</v>
      </c>
      <c r="F8" s="3">
        <v>1</v>
      </c>
    </row>
    <row r="9" spans="1:19" x14ac:dyDescent="0.25">
      <c r="A9" s="35"/>
      <c r="B9" s="72"/>
      <c r="C9" s="76" t="s">
        <v>429</v>
      </c>
      <c r="D9" s="107"/>
      <c r="E9" s="3" t="s">
        <v>12</v>
      </c>
      <c r="F9" s="75">
        <v>0</v>
      </c>
      <c r="G9" s="35"/>
      <c r="H9" s="35"/>
      <c r="I9" s="35"/>
      <c r="J9" s="35"/>
      <c r="K9" s="35"/>
      <c r="L9" s="35"/>
      <c r="M9" s="35"/>
      <c r="N9" s="35"/>
      <c r="O9" s="35"/>
      <c r="P9" s="35"/>
      <c r="Q9" s="35"/>
      <c r="R9" s="35"/>
      <c r="S9" s="35"/>
    </row>
    <row r="10" spans="1:19" x14ac:dyDescent="0.25">
      <c r="C10" s="76" t="s">
        <v>430</v>
      </c>
      <c r="D10" s="107"/>
      <c r="E10" s="3" t="s">
        <v>1</v>
      </c>
      <c r="F10" s="3">
        <v>0</v>
      </c>
    </row>
    <row r="11" spans="1:19" x14ac:dyDescent="0.25">
      <c r="C11" s="76" t="s">
        <v>431</v>
      </c>
      <c r="D11" s="107"/>
      <c r="E11" s="3" t="s">
        <v>13</v>
      </c>
      <c r="F11" s="3">
        <v>1</v>
      </c>
    </row>
    <row r="12" spans="1:19" x14ac:dyDescent="0.25">
      <c r="C12" s="76" t="s">
        <v>432</v>
      </c>
      <c r="D12" s="107"/>
      <c r="E12" s="3" t="s">
        <v>14</v>
      </c>
      <c r="F12" s="3">
        <v>0</v>
      </c>
    </row>
    <row r="13" spans="1:19" x14ac:dyDescent="0.25">
      <c r="C13" s="76" t="s">
        <v>435</v>
      </c>
      <c r="D13" s="107"/>
      <c r="E13" s="3" t="s">
        <v>15</v>
      </c>
      <c r="F13" s="3">
        <v>0</v>
      </c>
    </row>
    <row r="14" spans="1:19" x14ac:dyDescent="0.25">
      <c r="C14" s="76" t="s">
        <v>436</v>
      </c>
      <c r="D14" s="107"/>
      <c r="E14" s="3" t="s">
        <v>16</v>
      </c>
      <c r="F14" s="3">
        <v>1</v>
      </c>
    </row>
    <row r="15" spans="1:19" x14ac:dyDescent="0.25">
      <c r="C15" s="76" t="s">
        <v>438</v>
      </c>
      <c r="D15" s="107"/>
      <c r="E15" s="3" t="s">
        <v>17</v>
      </c>
      <c r="F15" s="3">
        <v>1</v>
      </c>
    </row>
    <row r="16" spans="1:19" x14ac:dyDescent="0.25">
      <c r="C16" s="76" t="s">
        <v>437</v>
      </c>
      <c r="D16" s="107"/>
      <c r="E16" s="3" t="s">
        <v>18</v>
      </c>
      <c r="F16" s="3">
        <v>0</v>
      </c>
    </row>
    <row r="17" spans="3:6" x14ac:dyDescent="0.25">
      <c r="C17" s="76" t="s">
        <v>439</v>
      </c>
      <c r="D17" s="107"/>
      <c r="E17" s="3" t="s">
        <v>19</v>
      </c>
      <c r="F17" s="3">
        <v>0</v>
      </c>
    </row>
    <row r="18" spans="3:6" x14ac:dyDescent="0.25">
      <c r="C18" s="76" t="s">
        <v>440</v>
      </c>
      <c r="D18" s="107"/>
      <c r="E18" s="3" t="s">
        <v>20</v>
      </c>
      <c r="F18" s="3">
        <v>0</v>
      </c>
    </row>
    <row r="19" spans="3:6" x14ac:dyDescent="0.25">
      <c r="C19" s="76" t="s">
        <v>441</v>
      </c>
      <c r="D19" s="107"/>
      <c r="E19" s="3" t="s">
        <v>21</v>
      </c>
      <c r="F19" s="3">
        <v>1</v>
      </c>
    </row>
    <row r="20" spans="3:6" x14ac:dyDescent="0.25">
      <c r="C20" s="76" t="s">
        <v>442</v>
      </c>
      <c r="D20" s="107"/>
      <c r="E20" s="3" t="s">
        <v>22</v>
      </c>
      <c r="F20" s="3">
        <v>0</v>
      </c>
    </row>
    <row r="21" spans="3:6" x14ac:dyDescent="0.25">
      <c r="C21" s="76" t="s">
        <v>443</v>
      </c>
      <c r="D21" s="107"/>
      <c r="E21" s="3" t="s">
        <v>23</v>
      </c>
      <c r="F21" s="3">
        <v>0</v>
      </c>
    </row>
    <row r="22" spans="3:6" x14ac:dyDescent="0.25">
      <c r="C22" s="76" t="s">
        <v>444</v>
      </c>
      <c r="D22" s="107"/>
      <c r="E22" s="3" t="s">
        <v>24</v>
      </c>
      <c r="F22" s="3">
        <v>0</v>
      </c>
    </row>
  </sheetData>
  <pageMargins left="0.7" right="0.7" top="0.75" bottom="0.75" header="0.3" footer="0.3"/>
  <pageSetup paperSize="9" fitToWidth="0"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23">
    <pageSetUpPr fitToPage="1"/>
  </sheetPr>
  <dimension ref="A2:L32"/>
  <sheetViews>
    <sheetView showGridLines="0" topLeftCell="C19" zoomScale="80" zoomScaleNormal="80" workbookViewId="0">
      <selection activeCell="G28" sqref="G28"/>
    </sheetView>
  </sheetViews>
  <sheetFormatPr baseColWidth="10" defaultColWidth="11.42578125" defaultRowHeight="15" x14ac:dyDescent="0.25"/>
  <cols>
    <col min="1" max="3" width="2.28515625" style="1" customWidth="1"/>
    <col min="4" max="4" width="3.7109375" style="1" customWidth="1"/>
    <col min="5" max="5" width="5.7109375" style="1" bestFit="1" customWidth="1"/>
    <col min="6" max="6" width="60.7109375" style="1" customWidth="1"/>
    <col min="7" max="7" width="14"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300</v>
      </c>
      <c r="G2" s="13" t="s">
        <v>28</v>
      </c>
      <c r="H2" s="10" t="s">
        <v>159</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264" customHeight="1" x14ac:dyDescent="0.25">
      <c r="F7" s="142" t="s">
        <v>301</v>
      </c>
      <c r="G7" s="142"/>
      <c r="H7" s="142"/>
      <c r="I7" s="142" t="s">
        <v>302</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153" customHeight="1" x14ac:dyDescent="0.25">
      <c r="A10" s="4">
        <v>1</v>
      </c>
      <c r="B10" s="4" t="s">
        <v>3</v>
      </c>
      <c r="C10" s="4" t="s">
        <v>19</v>
      </c>
      <c r="D10" s="5">
        <v>1</v>
      </c>
      <c r="E10" s="5" t="str">
        <f>CONCATENATE(B10,C10,D10)</f>
        <v>IIIP1</v>
      </c>
      <c r="F10" s="15" t="s">
        <v>303</v>
      </c>
      <c r="G10" s="4">
        <v>1</v>
      </c>
      <c r="H10" s="4"/>
      <c r="I10" s="4"/>
      <c r="J10" s="4"/>
      <c r="K10" s="4"/>
      <c r="L10" s="4"/>
    </row>
    <row r="11" spans="1:12" ht="30" x14ac:dyDescent="0.25">
      <c r="A11" s="4">
        <v>1</v>
      </c>
      <c r="B11" s="4" t="s">
        <v>3</v>
      </c>
      <c r="C11" s="4" t="s">
        <v>19</v>
      </c>
      <c r="D11" s="5">
        <f>D10+1</f>
        <v>2</v>
      </c>
      <c r="E11" s="5" t="str">
        <f t="shared" ref="E11:E27" si="0">CONCATENATE(B11,C11,D11)</f>
        <v>IIIP2</v>
      </c>
      <c r="F11" s="18" t="s">
        <v>304</v>
      </c>
      <c r="G11" s="4">
        <v>1</v>
      </c>
      <c r="H11" s="4"/>
      <c r="I11" s="4"/>
      <c r="J11" s="4"/>
      <c r="K11" s="4"/>
      <c r="L11" s="4"/>
    </row>
    <row r="12" spans="1:12" ht="45" x14ac:dyDescent="0.25">
      <c r="A12" s="3"/>
      <c r="B12" s="3" t="s">
        <v>3</v>
      </c>
      <c r="C12" s="3" t="s">
        <v>19</v>
      </c>
      <c r="D12" s="14">
        <f t="shared" ref="D12:D27" si="1">D11+1</f>
        <v>3</v>
      </c>
      <c r="E12" s="14" t="str">
        <f t="shared" si="0"/>
        <v>IIIP3</v>
      </c>
      <c r="F12" s="17" t="s">
        <v>305</v>
      </c>
      <c r="G12" s="3">
        <v>1</v>
      </c>
      <c r="H12" s="3"/>
      <c r="I12" s="3"/>
      <c r="J12" s="3"/>
      <c r="K12" s="3"/>
      <c r="L12" s="3"/>
    </row>
    <row r="13" spans="1:12" ht="45" x14ac:dyDescent="0.25">
      <c r="A13" s="4">
        <v>1</v>
      </c>
      <c r="B13" s="4" t="s">
        <v>3</v>
      </c>
      <c r="C13" s="4" t="s">
        <v>19</v>
      </c>
      <c r="D13" s="5">
        <f t="shared" si="1"/>
        <v>4</v>
      </c>
      <c r="E13" s="5" t="str">
        <f t="shared" si="0"/>
        <v>IIIP4</v>
      </c>
      <c r="F13" s="15" t="s">
        <v>306</v>
      </c>
      <c r="G13" s="4">
        <v>2</v>
      </c>
      <c r="H13" s="4"/>
      <c r="I13" s="4"/>
      <c r="J13" s="4"/>
      <c r="K13" s="4"/>
      <c r="L13" s="4"/>
    </row>
    <row r="14" spans="1:12" ht="30" x14ac:dyDescent="0.25">
      <c r="A14" s="3"/>
      <c r="B14" s="3" t="s">
        <v>3</v>
      </c>
      <c r="C14" s="3" t="s">
        <v>19</v>
      </c>
      <c r="D14" s="14">
        <f t="shared" si="1"/>
        <v>5</v>
      </c>
      <c r="E14" s="14" t="str">
        <f t="shared" si="0"/>
        <v>IIIP5</v>
      </c>
      <c r="F14" s="17" t="s">
        <v>307</v>
      </c>
      <c r="G14" s="3">
        <v>2</v>
      </c>
      <c r="H14" s="3"/>
      <c r="I14" s="3"/>
      <c r="J14" s="3"/>
      <c r="K14" s="3"/>
      <c r="L14" s="3"/>
    </row>
    <row r="15" spans="1:12" ht="60" x14ac:dyDescent="0.25">
      <c r="A15" s="4">
        <v>1</v>
      </c>
      <c r="B15" s="4" t="s">
        <v>3</v>
      </c>
      <c r="C15" s="4" t="s">
        <v>19</v>
      </c>
      <c r="D15" s="5">
        <f t="shared" si="1"/>
        <v>6</v>
      </c>
      <c r="E15" s="5" t="str">
        <f t="shared" si="0"/>
        <v>IIIP6</v>
      </c>
      <c r="F15" s="15" t="s">
        <v>308</v>
      </c>
      <c r="G15" s="4">
        <v>2</v>
      </c>
      <c r="H15" s="4"/>
      <c r="I15" s="4"/>
      <c r="J15" s="4"/>
      <c r="K15" s="4"/>
      <c r="L15" s="4"/>
    </row>
    <row r="16" spans="1:12" ht="39.6" customHeight="1" x14ac:dyDescent="0.25">
      <c r="A16" s="3"/>
      <c r="B16" s="3" t="s">
        <v>3</v>
      </c>
      <c r="C16" s="3" t="s">
        <v>19</v>
      </c>
      <c r="D16" s="14">
        <f t="shared" si="1"/>
        <v>7</v>
      </c>
      <c r="E16" s="14" t="str">
        <f t="shared" si="0"/>
        <v>IIIP7</v>
      </c>
      <c r="F16" s="17" t="s">
        <v>309</v>
      </c>
      <c r="G16" s="3">
        <v>3</v>
      </c>
      <c r="H16" s="3"/>
      <c r="I16" s="3"/>
      <c r="J16" s="3"/>
      <c r="K16" s="3"/>
      <c r="L16" s="3"/>
    </row>
    <row r="17" spans="1:12" ht="142.5" customHeight="1" x14ac:dyDescent="0.25">
      <c r="A17" s="3"/>
      <c r="B17" s="3" t="s">
        <v>3</v>
      </c>
      <c r="C17" s="3" t="s">
        <v>19</v>
      </c>
      <c r="D17" s="14">
        <f t="shared" si="1"/>
        <v>8</v>
      </c>
      <c r="E17" s="14" t="str">
        <f t="shared" si="0"/>
        <v>IIIP8</v>
      </c>
      <c r="F17" s="17" t="s">
        <v>310</v>
      </c>
      <c r="G17" s="3">
        <v>3</v>
      </c>
      <c r="H17" s="3"/>
      <c r="I17" s="3"/>
      <c r="J17" s="3"/>
      <c r="K17" s="3"/>
      <c r="L17" s="3"/>
    </row>
    <row r="18" spans="1:12" ht="115.5" customHeight="1" x14ac:dyDescent="0.25">
      <c r="A18" s="3"/>
      <c r="B18" s="3" t="s">
        <v>3</v>
      </c>
      <c r="C18" s="3" t="s">
        <v>19</v>
      </c>
      <c r="D18" s="14">
        <f t="shared" si="1"/>
        <v>9</v>
      </c>
      <c r="E18" s="14" t="str">
        <f t="shared" si="0"/>
        <v>IIIP9</v>
      </c>
      <c r="F18" s="16" t="s">
        <v>311</v>
      </c>
      <c r="G18" s="3">
        <v>3</v>
      </c>
      <c r="H18" s="3"/>
      <c r="I18" s="3"/>
      <c r="J18" s="3"/>
      <c r="K18" s="3"/>
      <c r="L18" s="3"/>
    </row>
    <row r="19" spans="1:12" ht="33.75" customHeight="1" x14ac:dyDescent="0.25">
      <c r="A19" s="3"/>
      <c r="B19" s="3" t="s">
        <v>3</v>
      </c>
      <c r="C19" s="3" t="s">
        <v>19</v>
      </c>
      <c r="D19" s="14">
        <f t="shared" si="1"/>
        <v>10</v>
      </c>
      <c r="E19" s="14" t="str">
        <f t="shared" si="0"/>
        <v>IIIP10</v>
      </c>
      <c r="F19" s="17" t="s">
        <v>312</v>
      </c>
      <c r="G19" s="3">
        <v>2</v>
      </c>
      <c r="H19" s="3"/>
      <c r="I19" s="3"/>
      <c r="J19" s="3"/>
      <c r="K19" s="3"/>
      <c r="L19" s="3"/>
    </row>
    <row r="20" spans="1:12" ht="45" x14ac:dyDescent="0.25">
      <c r="A20" s="3"/>
      <c r="B20" s="3" t="s">
        <v>3</v>
      </c>
      <c r="C20" s="3" t="s">
        <v>19</v>
      </c>
      <c r="D20" s="14">
        <f t="shared" si="1"/>
        <v>11</v>
      </c>
      <c r="E20" s="14" t="str">
        <f t="shared" si="0"/>
        <v>IIIP11</v>
      </c>
      <c r="F20" s="17" t="s">
        <v>313</v>
      </c>
      <c r="G20" s="3">
        <v>2</v>
      </c>
      <c r="H20" s="3"/>
      <c r="I20" s="3"/>
      <c r="J20" s="3"/>
      <c r="K20" s="3"/>
      <c r="L20" s="3"/>
    </row>
    <row r="21" spans="1:12" ht="94.5" customHeight="1" x14ac:dyDescent="0.25">
      <c r="A21" s="3"/>
      <c r="B21" s="3" t="s">
        <v>3</v>
      </c>
      <c r="C21" s="3" t="s">
        <v>19</v>
      </c>
      <c r="D21" s="14">
        <f t="shared" si="1"/>
        <v>12</v>
      </c>
      <c r="E21" s="14" t="str">
        <f t="shared" si="0"/>
        <v>IIIP12</v>
      </c>
      <c r="F21" s="17" t="s">
        <v>314</v>
      </c>
      <c r="G21" s="3">
        <v>2</v>
      </c>
      <c r="H21" s="3"/>
      <c r="I21" s="3"/>
      <c r="J21" s="3"/>
      <c r="K21" s="3"/>
      <c r="L21" s="3"/>
    </row>
    <row r="22" spans="1:12" ht="45" x14ac:dyDescent="0.25">
      <c r="A22" s="3"/>
      <c r="B22" s="3" t="s">
        <v>3</v>
      </c>
      <c r="C22" s="3" t="s">
        <v>19</v>
      </c>
      <c r="D22" s="14">
        <f t="shared" si="1"/>
        <v>13</v>
      </c>
      <c r="E22" s="14" t="str">
        <f t="shared" si="0"/>
        <v>IIIP13</v>
      </c>
      <c r="F22" s="17" t="s">
        <v>315</v>
      </c>
      <c r="G22" s="3">
        <v>4</v>
      </c>
      <c r="H22" s="3"/>
      <c r="I22" s="3"/>
      <c r="J22" s="3"/>
      <c r="K22" s="3"/>
      <c r="L22" s="3"/>
    </row>
    <row r="23" spans="1:12" ht="64.150000000000006" customHeight="1" x14ac:dyDescent="0.25">
      <c r="A23" s="3"/>
      <c r="B23" s="3" t="s">
        <v>3</v>
      </c>
      <c r="C23" s="3" t="s">
        <v>19</v>
      </c>
      <c r="D23" s="14">
        <f t="shared" si="1"/>
        <v>14</v>
      </c>
      <c r="E23" s="14" t="str">
        <f t="shared" si="0"/>
        <v>IIIP14</v>
      </c>
      <c r="F23" s="17" t="s">
        <v>316</v>
      </c>
      <c r="G23" s="3">
        <v>4</v>
      </c>
      <c r="H23" s="3"/>
      <c r="I23" s="3"/>
      <c r="J23" s="3"/>
      <c r="K23" s="3"/>
      <c r="L23" s="3"/>
    </row>
    <row r="24" spans="1:12" ht="60" x14ac:dyDescent="0.25">
      <c r="A24" s="4">
        <v>1</v>
      </c>
      <c r="B24" s="4" t="s">
        <v>3</v>
      </c>
      <c r="C24" s="4" t="s">
        <v>19</v>
      </c>
      <c r="D24" s="5">
        <f t="shared" si="1"/>
        <v>15</v>
      </c>
      <c r="E24" s="5" t="str">
        <f t="shared" si="0"/>
        <v>IIIP15</v>
      </c>
      <c r="F24" s="15" t="s">
        <v>317</v>
      </c>
      <c r="G24" s="4">
        <v>4</v>
      </c>
      <c r="H24" s="4"/>
      <c r="I24" s="4"/>
      <c r="J24" s="4"/>
      <c r="K24" s="4"/>
      <c r="L24" s="4"/>
    </row>
    <row r="25" spans="1:12" ht="86.25" customHeight="1" x14ac:dyDescent="0.25">
      <c r="A25" s="4">
        <v>1</v>
      </c>
      <c r="B25" s="4" t="s">
        <v>3</v>
      </c>
      <c r="C25" s="4" t="s">
        <v>19</v>
      </c>
      <c r="D25" s="5">
        <f t="shared" si="1"/>
        <v>16</v>
      </c>
      <c r="E25" s="5" t="str">
        <f t="shared" si="0"/>
        <v>IIIP16</v>
      </c>
      <c r="F25" s="15" t="s">
        <v>318</v>
      </c>
      <c r="G25" s="4">
        <v>3</v>
      </c>
      <c r="H25" s="4"/>
      <c r="I25" s="4"/>
      <c r="J25" s="4"/>
      <c r="K25" s="4"/>
      <c r="L25" s="4"/>
    </row>
    <row r="26" spans="1:12" ht="48.75" customHeight="1" x14ac:dyDescent="0.25">
      <c r="A26" s="3"/>
      <c r="B26" s="3" t="s">
        <v>3</v>
      </c>
      <c r="C26" s="3" t="s">
        <v>19</v>
      </c>
      <c r="D26" s="14">
        <f t="shared" si="1"/>
        <v>17</v>
      </c>
      <c r="E26" s="14" t="str">
        <f t="shared" si="0"/>
        <v>IIIP17</v>
      </c>
      <c r="F26" s="17" t="s">
        <v>319</v>
      </c>
      <c r="G26" s="3">
        <v>3</v>
      </c>
      <c r="H26" s="3"/>
      <c r="I26" s="3"/>
      <c r="J26" s="3"/>
      <c r="K26" s="3"/>
      <c r="L26" s="3"/>
    </row>
    <row r="27" spans="1:12" ht="61.9" customHeight="1" x14ac:dyDescent="0.25">
      <c r="A27" s="3"/>
      <c r="B27" s="3" t="s">
        <v>3</v>
      </c>
      <c r="C27" s="3" t="s">
        <v>19</v>
      </c>
      <c r="D27" s="14">
        <f t="shared" si="1"/>
        <v>18</v>
      </c>
      <c r="E27" s="14" t="str">
        <f t="shared" si="0"/>
        <v>IIIP18</v>
      </c>
      <c r="F27" s="17" t="s">
        <v>320</v>
      </c>
      <c r="G27" s="3">
        <v>3</v>
      </c>
      <c r="H27" s="3"/>
      <c r="I27" s="3"/>
      <c r="J27" s="3"/>
      <c r="K27" s="3"/>
      <c r="L27" s="3"/>
    </row>
    <row r="30" spans="1:12" x14ac:dyDescent="0.25">
      <c r="B30" s="11"/>
      <c r="C30" s="11"/>
      <c r="D30" s="11"/>
      <c r="E30" s="11"/>
      <c r="F30" s="12" t="s">
        <v>57</v>
      </c>
      <c r="G30" s="11"/>
    </row>
    <row r="31" spans="1:12" x14ac:dyDescent="0.25">
      <c r="A31" s="2"/>
      <c r="B31" s="14" t="s">
        <v>3</v>
      </c>
      <c r="C31" s="14" t="s">
        <v>19</v>
      </c>
      <c r="D31" s="14" t="s">
        <v>25</v>
      </c>
      <c r="E31" s="14"/>
      <c r="F31" s="14" t="s">
        <v>74</v>
      </c>
      <c r="G31" s="69">
        <f>AVERAGE($G$10:$G$27)</f>
        <v>2.5</v>
      </c>
    </row>
    <row r="32" spans="1:12" x14ac:dyDescent="0.25">
      <c r="A32" s="2"/>
      <c r="B32" s="14" t="s">
        <v>3</v>
      </c>
      <c r="C32" s="14" t="s">
        <v>19</v>
      </c>
      <c r="D32" s="14" t="s">
        <v>27</v>
      </c>
      <c r="E32" s="14"/>
      <c r="F32" s="14" t="s">
        <v>75</v>
      </c>
      <c r="G32" s="69">
        <f>AVERAGEIFS($G$10:$G$27,$A$10:$A$27,1)</f>
        <v>2.1666666666666665</v>
      </c>
    </row>
  </sheetData>
  <dataConsolidate/>
  <mergeCells count="2">
    <mergeCell ref="F7:H7"/>
    <mergeCell ref="I7:L7"/>
  </mergeCells>
  <hyperlinks>
    <hyperlink ref="H4" location="Intro!A1" display="Volver al inicio" xr:uid="{36471C59-A529-47CF-93CB-7756CD1A6272}"/>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6" id="{6523F129-C9DE-4CD3-A71C-AFA649708AB4}">
            <xm:f>OR(Intro!$H$5=1,Intro!$H$5=2)</xm:f>
            <x14:dxf>
              <fill>
                <patternFill patternType="mediumGray"/>
              </fill>
            </x14:dxf>
          </x14:cfRule>
          <xm:sqref>A10:L27</xm:sqref>
        </x14:conditionalFormatting>
        <x14:conditionalFormatting xmlns:xm="http://schemas.microsoft.com/office/excel/2006/main">
          <x14:cfRule type="expression" priority="5" id="{4F4281C7-750C-4C3C-8823-B8E41FBF8306}">
            <xm:f>Intro!$H$5=3</xm:f>
            <x14:dxf>
              <fill>
                <patternFill patternType="mediumGray"/>
              </fill>
            </x14:dxf>
          </x14:cfRule>
          <xm:sqref>A12:L12 A14:L14 A16:L23 A26:L27</xm:sqref>
        </x14:conditionalFormatting>
        <x14:conditionalFormatting xmlns:xm="http://schemas.microsoft.com/office/excel/2006/main">
          <x14:cfRule type="cellIs" priority="7" operator="equal" id="{139CB2EC-8FD6-44BD-BDEE-BDBFB8CA7728}">
            <xm:f>Lists!$A$6</xm:f>
            <x14:dxf>
              <fill>
                <patternFill>
                  <bgColor rgb="FF00B050"/>
                </patternFill>
              </fill>
            </x14:dxf>
          </x14:cfRule>
          <x14:cfRule type="cellIs" priority="8" operator="equal" id="{399D68C8-B02D-4E04-BF2A-74166E463361}">
            <xm:f>Lists!$A$5</xm:f>
            <x14:dxf>
              <fill>
                <patternFill>
                  <bgColor rgb="FF92D050"/>
                </patternFill>
              </fill>
            </x14:dxf>
          </x14:cfRule>
          <x14:cfRule type="cellIs" priority="9" operator="equal" id="{CA4F2371-44FD-45CE-890A-9427BE3D2C9C}">
            <xm:f>Lists!$A$4</xm:f>
            <x14:dxf>
              <fill>
                <patternFill>
                  <bgColor rgb="FFFFC000"/>
                </patternFill>
              </fill>
            </x14:dxf>
          </x14:cfRule>
          <x14:cfRule type="cellIs" priority="10" operator="equal" id="{FC803B7F-A077-4A8C-A9C2-A18A6C42BBEE}">
            <xm:f>Lists!$A$3</xm:f>
            <x14:dxf>
              <fill>
                <patternFill>
                  <bgColor rgb="FFFF0000"/>
                </patternFill>
              </fill>
            </x14:dxf>
          </x14:cfRule>
          <xm:sqref>G3:G6</xm:sqref>
        </x14:conditionalFormatting>
        <x14:conditionalFormatting xmlns:xm="http://schemas.microsoft.com/office/excel/2006/main">
          <x14:cfRule type="cellIs" priority="11" operator="equal" id="{23FAF02B-B716-4DF8-B4A8-37D9FABF4732}">
            <xm:f>Lists!$A$6</xm:f>
            <x14:dxf>
              <fill>
                <patternFill>
                  <bgColor rgb="FF00B050"/>
                </patternFill>
              </fill>
            </x14:dxf>
          </x14:cfRule>
          <x14:cfRule type="cellIs" priority="12" operator="equal" id="{FDE31004-A554-40E0-9CFF-C492095CEB4D}">
            <xm:f>Lists!$A$5</xm:f>
            <x14:dxf>
              <fill>
                <patternFill>
                  <bgColor rgb="FF92D050"/>
                </patternFill>
              </fill>
            </x14:dxf>
          </x14:cfRule>
          <x14:cfRule type="cellIs" priority="13" operator="equal" id="{52F39534-3075-4420-BD59-19E28688750D}">
            <xm:f>Lists!$A$4</xm:f>
            <x14:dxf>
              <fill>
                <patternFill>
                  <bgColor rgb="FFFFC000"/>
                </patternFill>
              </fill>
            </x14:dxf>
          </x14:cfRule>
          <x14:cfRule type="cellIs" priority="14" operator="equal" id="{DA0032B9-25A2-471E-A084-29E0D7792017}">
            <xm:f>Lists!$A$3</xm:f>
            <x14:dxf>
              <fill>
                <patternFill>
                  <bgColor rgb="FFFF0000"/>
                </patternFill>
              </fill>
            </x14:dxf>
          </x14:cfRule>
          <xm:sqref>G8 G10:G27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0000000}">
          <x14:formula1>
            <xm:f>Lists!$A$2:$A$6</xm:f>
          </x14:formula1>
          <xm:sqref>G10:G27</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24">
    <pageSetUpPr fitToPage="1"/>
  </sheetPr>
  <dimension ref="A2:L28"/>
  <sheetViews>
    <sheetView showGridLines="0" topLeftCell="A13" zoomScale="80" zoomScaleNormal="80" workbookViewId="0">
      <selection activeCell="G24" sqref="G24"/>
    </sheetView>
  </sheetViews>
  <sheetFormatPr baseColWidth="10" defaultColWidth="11.42578125" defaultRowHeight="15" x14ac:dyDescent="0.25"/>
  <cols>
    <col min="1" max="3" width="2.28515625" style="1" customWidth="1"/>
    <col min="4" max="4" width="3.7109375" style="1" customWidth="1"/>
    <col min="5" max="5" width="6" style="1" bestFit="1" customWidth="1"/>
    <col min="6" max="6" width="60.7109375" style="1" customWidth="1"/>
    <col min="7" max="7" width="14.140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ht="30" x14ac:dyDescent="0.25">
      <c r="F2" s="45" t="s">
        <v>322</v>
      </c>
      <c r="G2" s="13"/>
      <c r="H2" s="10" t="s">
        <v>159</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90" customHeight="1" x14ac:dyDescent="0.25">
      <c r="F7" s="142" t="s">
        <v>324</v>
      </c>
      <c r="G7" s="142"/>
      <c r="H7" s="142"/>
      <c r="I7" s="142" t="s">
        <v>325</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60" x14ac:dyDescent="0.25">
      <c r="A10" s="4">
        <v>1</v>
      </c>
      <c r="B10" s="4" t="s">
        <v>3</v>
      </c>
      <c r="C10" s="4" t="s">
        <v>20</v>
      </c>
      <c r="D10" s="5">
        <v>1</v>
      </c>
      <c r="E10" s="5" t="str">
        <f>CONCATENATE(B10,C10,D10)</f>
        <v>IIIQ1</v>
      </c>
      <c r="F10" s="15" t="s">
        <v>326</v>
      </c>
      <c r="G10" s="4">
        <v>4</v>
      </c>
      <c r="H10" s="4"/>
      <c r="I10" s="4"/>
      <c r="J10" s="4"/>
      <c r="K10" s="4"/>
      <c r="L10" s="4"/>
    </row>
    <row r="11" spans="1:12" ht="60" x14ac:dyDescent="0.25">
      <c r="A11" s="3"/>
      <c r="B11" s="3" t="s">
        <v>3</v>
      </c>
      <c r="C11" s="3" t="s">
        <v>20</v>
      </c>
      <c r="D11" s="14">
        <f>D10+1</f>
        <v>2</v>
      </c>
      <c r="E11" s="14" t="str">
        <f t="shared" ref="E11:E23" si="0">CONCATENATE(B11,C11,D11)</f>
        <v>IIIQ2</v>
      </c>
      <c r="F11" s="16" t="s">
        <v>327</v>
      </c>
      <c r="G11" s="3">
        <v>3</v>
      </c>
      <c r="H11" s="3"/>
      <c r="I11" s="3"/>
      <c r="J11" s="3"/>
      <c r="K11" s="3"/>
      <c r="L11" s="3"/>
    </row>
    <row r="12" spans="1:12" ht="66.75" customHeight="1" x14ac:dyDescent="0.25">
      <c r="A12" s="4">
        <v>1</v>
      </c>
      <c r="B12" s="4" t="s">
        <v>3</v>
      </c>
      <c r="C12" s="4" t="s">
        <v>20</v>
      </c>
      <c r="D12" s="5">
        <f t="shared" ref="D12:D23" si="1">D11+1</f>
        <v>3</v>
      </c>
      <c r="E12" s="5" t="str">
        <f t="shared" si="0"/>
        <v>IIIQ3</v>
      </c>
      <c r="F12" s="15" t="s">
        <v>328</v>
      </c>
      <c r="G12" s="4">
        <v>4</v>
      </c>
      <c r="H12" s="4"/>
      <c r="I12" s="4"/>
      <c r="J12" s="4"/>
      <c r="K12" s="4"/>
      <c r="L12" s="4"/>
    </row>
    <row r="13" spans="1:12" ht="45" x14ac:dyDescent="0.25">
      <c r="A13" s="3"/>
      <c r="B13" s="3" t="s">
        <v>3</v>
      </c>
      <c r="C13" s="3" t="s">
        <v>20</v>
      </c>
      <c r="D13" s="14">
        <f t="shared" si="1"/>
        <v>4</v>
      </c>
      <c r="E13" s="14" t="str">
        <f t="shared" si="0"/>
        <v>IIIQ4</v>
      </c>
      <c r="F13" s="17" t="s">
        <v>329</v>
      </c>
      <c r="G13" s="3">
        <v>3</v>
      </c>
      <c r="H13" s="3"/>
      <c r="I13" s="3"/>
      <c r="J13" s="3"/>
      <c r="K13" s="3"/>
      <c r="L13" s="3"/>
    </row>
    <row r="14" spans="1:12" ht="60" x14ac:dyDescent="0.25">
      <c r="A14" s="4">
        <v>1</v>
      </c>
      <c r="B14" s="4" t="s">
        <v>3</v>
      </c>
      <c r="C14" s="4" t="s">
        <v>20</v>
      </c>
      <c r="D14" s="5">
        <f t="shared" si="1"/>
        <v>5</v>
      </c>
      <c r="E14" s="5" t="str">
        <f t="shared" si="0"/>
        <v>IIIQ5</v>
      </c>
      <c r="F14" s="15" t="s">
        <v>330</v>
      </c>
      <c r="G14" s="4">
        <v>4</v>
      </c>
      <c r="H14" s="4"/>
      <c r="I14" s="4"/>
      <c r="J14" s="4"/>
      <c r="K14" s="4"/>
      <c r="L14" s="4"/>
    </row>
    <row r="15" spans="1:12" ht="30" x14ac:dyDescent="0.25">
      <c r="A15" s="3"/>
      <c r="B15" s="3" t="s">
        <v>3</v>
      </c>
      <c r="C15" s="3" t="s">
        <v>20</v>
      </c>
      <c r="D15" s="14">
        <f t="shared" si="1"/>
        <v>6</v>
      </c>
      <c r="E15" s="14" t="str">
        <f t="shared" si="0"/>
        <v>IIIQ6</v>
      </c>
      <c r="F15" s="17" t="s">
        <v>331</v>
      </c>
      <c r="G15" s="3">
        <v>3</v>
      </c>
      <c r="H15" s="3"/>
      <c r="I15" s="3"/>
      <c r="J15" s="3"/>
      <c r="K15" s="3"/>
      <c r="L15" s="3"/>
    </row>
    <row r="16" spans="1:12" ht="30" x14ac:dyDescent="0.25">
      <c r="A16" s="4">
        <v>1</v>
      </c>
      <c r="B16" s="4" t="s">
        <v>3</v>
      </c>
      <c r="C16" s="4" t="s">
        <v>20</v>
      </c>
      <c r="D16" s="5">
        <f t="shared" si="1"/>
        <v>7</v>
      </c>
      <c r="E16" s="5" t="str">
        <f t="shared" si="0"/>
        <v>IIIQ7</v>
      </c>
      <c r="F16" s="15" t="s">
        <v>332</v>
      </c>
      <c r="G16" s="4">
        <v>4</v>
      </c>
      <c r="H16" s="4"/>
      <c r="I16" s="4"/>
      <c r="J16" s="4"/>
      <c r="K16" s="4"/>
      <c r="L16" s="4"/>
    </row>
    <row r="17" spans="1:12" ht="30" x14ac:dyDescent="0.25">
      <c r="A17" s="3"/>
      <c r="B17" s="3" t="s">
        <v>3</v>
      </c>
      <c r="C17" s="3" t="s">
        <v>20</v>
      </c>
      <c r="D17" s="14">
        <f t="shared" si="1"/>
        <v>8</v>
      </c>
      <c r="E17" s="14" t="str">
        <f t="shared" si="0"/>
        <v>IIIQ8</v>
      </c>
      <c r="F17" s="17" t="s">
        <v>333</v>
      </c>
      <c r="G17" s="3">
        <v>3</v>
      </c>
      <c r="H17" s="3"/>
      <c r="I17" s="3"/>
      <c r="J17" s="3"/>
      <c r="K17" s="3"/>
      <c r="L17" s="3"/>
    </row>
    <row r="18" spans="1:12" ht="45" x14ac:dyDescent="0.25">
      <c r="A18" s="3"/>
      <c r="B18" s="3" t="s">
        <v>3</v>
      </c>
      <c r="C18" s="3" t="s">
        <v>20</v>
      </c>
      <c r="D18" s="14">
        <f t="shared" si="1"/>
        <v>9</v>
      </c>
      <c r="E18" s="14" t="str">
        <f t="shared" si="0"/>
        <v>IIIQ9</v>
      </c>
      <c r="F18" s="16" t="s">
        <v>334</v>
      </c>
      <c r="G18" s="3">
        <v>4</v>
      </c>
      <c r="H18" s="3"/>
      <c r="I18" s="3"/>
      <c r="J18" s="3"/>
      <c r="K18" s="3"/>
      <c r="L18" s="3"/>
    </row>
    <row r="19" spans="1:12" ht="60" x14ac:dyDescent="0.25">
      <c r="A19" s="3"/>
      <c r="B19" s="3" t="s">
        <v>3</v>
      </c>
      <c r="C19" s="3" t="s">
        <v>20</v>
      </c>
      <c r="D19" s="14">
        <f t="shared" si="1"/>
        <v>10</v>
      </c>
      <c r="E19" s="14" t="str">
        <f t="shared" si="0"/>
        <v>IIIQ10</v>
      </c>
      <c r="F19" s="17" t="s">
        <v>335</v>
      </c>
      <c r="G19" s="3">
        <v>3</v>
      </c>
      <c r="H19" s="3"/>
      <c r="I19" s="3"/>
      <c r="J19" s="3"/>
      <c r="K19" s="3"/>
      <c r="L19" s="3"/>
    </row>
    <row r="20" spans="1:12" ht="105" x14ac:dyDescent="0.25">
      <c r="A20" s="3"/>
      <c r="B20" s="3" t="s">
        <v>3</v>
      </c>
      <c r="C20" s="3" t="s">
        <v>20</v>
      </c>
      <c r="D20" s="14">
        <f t="shared" si="1"/>
        <v>11</v>
      </c>
      <c r="E20" s="14" t="str">
        <f t="shared" si="0"/>
        <v>IIIQ11</v>
      </c>
      <c r="F20" s="17" t="s">
        <v>336</v>
      </c>
      <c r="G20" s="3">
        <v>4</v>
      </c>
      <c r="H20" s="3"/>
      <c r="I20" s="3"/>
      <c r="J20" s="3"/>
      <c r="K20" s="3"/>
      <c r="L20" s="3"/>
    </row>
    <row r="21" spans="1:12" ht="30" x14ac:dyDescent="0.25">
      <c r="A21" s="3"/>
      <c r="B21" s="3" t="s">
        <v>3</v>
      </c>
      <c r="C21" s="3" t="s">
        <v>20</v>
      </c>
      <c r="D21" s="14">
        <f t="shared" si="1"/>
        <v>12</v>
      </c>
      <c r="E21" s="14" t="str">
        <f t="shared" si="0"/>
        <v>IIIQ12</v>
      </c>
      <c r="F21" s="17" t="s">
        <v>337</v>
      </c>
      <c r="G21" s="3">
        <v>3</v>
      </c>
      <c r="H21" s="3"/>
      <c r="I21" s="3"/>
      <c r="J21" s="3"/>
      <c r="K21" s="3"/>
      <c r="L21" s="3"/>
    </row>
    <row r="22" spans="1:12" ht="60" x14ac:dyDescent="0.25">
      <c r="A22" s="4">
        <v>1</v>
      </c>
      <c r="B22" s="4" t="s">
        <v>3</v>
      </c>
      <c r="C22" s="4" t="s">
        <v>20</v>
      </c>
      <c r="D22" s="5">
        <f t="shared" si="1"/>
        <v>13</v>
      </c>
      <c r="E22" s="5" t="str">
        <f t="shared" si="0"/>
        <v>IIIQ13</v>
      </c>
      <c r="F22" s="15" t="s">
        <v>338</v>
      </c>
      <c r="G22" s="4">
        <v>4</v>
      </c>
      <c r="H22" s="4"/>
      <c r="I22" s="4"/>
      <c r="J22" s="4"/>
      <c r="K22" s="4"/>
      <c r="L22" s="4"/>
    </row>
    <row r="23" spans="1:12" ht="45" x14ac:dyDescent="0.25">
      <c r="A23" s="3"/>
      <c r="B23" s="3" t="s">
        <v>3</v>
      </c>
      <c r="C23" s="3" t="s">
        <v>20</v>
      </c>
      <c r="D23" s="14">
        <f t="shared" si="1"/>
        <v>14</v>
      </c>
      <c r="E23" s="14" t="str">
        <f t="shared" si="0"/>
        <v>IIIQ14</v>
      </c>
      <c r="F23" s="17" t="s">
        <v>339</v>
      </c>
      <c r="G23" s="3">
        <v>3</v>
      </c>
      <c r="H23" s="3"/>
      <c r="I23" s="3"/>
      <c r="J23" s="3"/>
      <c r="K23" s="3"/>
      <c r="L23" s="3"/>
    </row>
    <row r="26" spans="1:12" x14ac:dyDescent="0.25">
      <c r="B26" s="11"/>
      <c r="C26" s="11"/>
      <c r="D26" s="11"/>
      <c r="E26" s="11"/>
      <c r="F26" s="12" t="s">
        <v>57</v>
      </c>
      <c r="G26" s="11"/>
    </row>
    <row r="27" spans="1:12" x14ac:dyDescent="0.25">
      <c r="A27" s="2"/>
      <c r="B27" s="14" t="s">
        <v>3</v>
      </c>
      <c r="C27" s="14" t="s">
        <v>20</v>
      </c>
      <c r="D27" s="14" t="s">
        <v>25</v>
      </c>
      <c r="E27" s="14"/>
      <c r="F27" s="14" t="s">
        <v>74</v>
      </c>
      <c r="G27" s="69">
        <f>AVERAGE($G$10:$G$23)</f>
        <v>3.5</v>
      </c>
    </row>
    <row r="28" spans="1:12" x14ac:dyDescent="0.25">
      <c r="A28" s="2"/>
      <c r="B28" s="14" t="s">
        <v>3</v>
      </c>
      <c r="C28" s="14" t="s">
        <v>20</v>
      </c>
      <c r="D28" s="14" t="s">
        <v>27</v>
      </c>
      <c r="E28" s="14"/>
      <c r="F28" s="14" t="s">
        <v>75</v>
      </c>
      <c r="G28" s="69">
        <f>AVERAGEIFS($G$10:$G$23,$A$10:$A$23,1)</f>
        <v>4</v>
      </c>
    </row>
  </sheetData>
  <dataConsolidate/>
  <mergeCells count="2">
    <mergeCell ref="F7:H7"/>
    <mergeCell ref="I7:L7"/>
  </mergeCells>
  <hyperlinks>
    <hyperlink ref="H4" location="Intro!A1" display="Volver al inicio" xr:uid="{ABBC9285-1039-4FBF-B823-17DB4B7ADF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6" id="{E3187CF6-11F5-4ED0-951A-BA023CA67577}">
            <xm:f>OR(Intro!$H$5=1,Intro!$H$5=2)</xm:f>
            <x14:dxf>
              <fill>
                <patternFill patternType="mediumGray"/>
              </fill>
            </x14:dxf>
          </x14:cfRule>
          <xm:sqref>A10:L23</xm:sqref>
        </x14:conditionalFormatting>
        <x14:conditionalFormatting xmlns:xm="http://schemas.microsoft.com/office/excel/2006/main">
          <x14:cfRule type="expression" priority="5" id="{65681EEC-621B-4F59-9405-0C6DF9E97F96}">
            <xm:f>Intro!$H$5=3</xm:f>
            <x14:dxf>
              <fill>
                <patternFill patternType="mediumGray"/>
              </fill>
            </x14:dxf>
          </x14:cfRule>
          <xm:sqref>A11:L11 A13:L13 A15:L15 A17:L21 A23:L23</xm:sqref>
        </x14:conditionalFormatting>
        <x14:conditionalFormatting xmlns:xm="http://schemas.microsoft.com/office/excel/2006/main">
          <x14:cfRule type="cellIs" priority="7" operator="equal" id="{85B4855C-3B73-4C68-946E-D6A8EBB035A1}">
            <xm:f>Lists!$A$6</xm:f>
            <x14:dxf>
              <fill>
                <patternFill>
                  <bgColor rgb="FF00B050"/>
                </patternFill>
              </fill>
            </x14:dxf>
          </x14:cfRule>
          <x14:cfRule type="cellIs" priority="8" operator="equal" id="{EAFA7077-B0AF-452B-A35F-50A1AE6706A3}">
            <xm:f>Lists!$A$5</xm:f>
            <x14:dxf>
              <fill>
                <patternFill>
                  <bgColor rgb="FF92D050"/>
                </patternFill>
              </fill>
            </x14:dxf>
          </x14:cfRule>
          <x14:cfRule type="cellIs" priority="9" operator="equal" id="{B418E3A0-EBBC-44EC-8AE1-164CE23E3FD6}">
            <xm:f>Lists!$A$4</xm:f>
            <x14:dxf>
              <fill>
                <patternFill>
                  <bgColor rgb="FFFFC000"/>
                </patternFill>
              </fill>
            </x14:dxf>
          </x14:cfRule>
          <x14:cfRule type="cellIs" priority="10" operator="equal" id="{F8BEB96C-2CB1-4E17-9C4C-48D682AF38D4}">
            <xm:f>Lists!$A$3</xm:f>
            <x14:dxf>
              <fill>
                <patternFill>
                  <bgColor rgb="FFFF0000"/>
                </patternFill>
              </fill>
            </x14:dxf>
          </x14:cfRule>
          <xm:sqref>G3:G6</xm:sqref>
        </x14:conditionalFormatting>
        <x14:conditionalFormatting xmlns:xm="http://schemas.microsoft.com/office/excel/2006/main">
          <x14:cfRule type="cellIs" priority="11" operator="equal" id="{541A512B-54AE-47DD-BA33-35FCDB6F8057}">
            <xm:f>Lists!$A$6</xm:f>
            <x14:dxf>
              <fill>
                <patternFill>
                  <bgColor rgb="FF00B050"/>
                </patternFill>
              </fill>
            </x14:dxf>
          </x14:cfRule>
          <x14:cfRule type="cellIs" priority="12" operator="equal" id="{9ABA05BE-4CD5-4B9B-88EF-A2D2D1521D91}">
            <xm:f>Lists!$A$5</xm:f>
            <x14:dxf>
              <fill>
                <patternFill>
                  <bgColor rgb="FF92D050"/>
                </patternFill>
              </fill>
            </x14:dxf>
          </x14:cfRule>
          <x14:cfRule type="cellIs" priority="13" operator="equal" id="{1695C6A3-A276-4898-AB5A-00FE4D799CF8}">
            <xm:f>Lists!$A$4</xm:f>
            <x14:dxf>
              <fill>
                <patternFill>
                  <bgColor rgb="FFFFC000"/>
                </patternFill>
              </fill>
            </x14:dxf>
          </x14:cfRule>
          <x14:cfRule type="cellIs" priority="14" operator="equal" id="{F222C26E-B2E3-4BBD-B238-652B3E3BF9C1}">
            <xm:f>Lists!$A$3</xm:f>
            <x14:dxf>
              <fill>
                <patternFill>
                  <bgColor rgb="FFFF0000"/>
                </patternFill>
              </fill>
            </x14:dxf>
          </x14:cfRule>
          <xm:sqref>G8 G10:G23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0000000}">
          <x14:formula1>
            <xm:f>Lists!$A$2:$A$6</xm:f>
          </x14:formula1>
          <xm:sqref>G10:G23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1">
    <tabColor rgb="FFFF0000"/>
    <pageSetUpPr fitToPage="1"/>
  </sheetPr>
  <dimension ref="A2:L29"/>
  <sheetViews>
    <sheetView showGridLines="0" topLeftCell="A14" zoomScale="80" zoomScaleNormal="80" workbookViewId="0">
      <selection activeCell="G25" sqref="G25"/>
    </sheetView>
  </sheetViews>
  <sheetFormatPr baseColWidth="10" defaultColWidth="11.42578125" defaultRowHeight="15" x14ac:dyDescent="0.25"/>
  <cols>
    <col min="1" max="3" width="2.28515625" style="1" customWidth="1"/>
    <col min="4" max="4" width="3.7109375" style="1" customWidth="1"/>
    <col min="5" max="5" width="5.85546875" style="1" bestFit="1" customWidth="1"/>
    <col min="6" max="6" width="60.7109375" style="1" customWidth="1"/>
    <col min="7" max="7" width="13.57031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45" t="s">
        <v>340</v>
      </c>
      <c r="G2" s="13"/>
      <c r="H2" s="10" t="s">
        <v>341</v>
      </c>
    </row>
    <row r="3" spans="1:12" x14ac:dyDescent="0.25">
      <c r="D3" s="2"/>
      <c r="E3" s="2"/>
    </row>
    <row r="4" spans="1:12" x14ac:dyDescent="0.25">
      <c r="F4" s="10" t="s">
        <v>37</v>
      </c>
      <c r="G4" s="19" t="s">
        <v>78</v>
      </c>
      <c r="H4" s="53" t="s">
        <v>39</v>
      </c>
    </row>
    <row r="5" spans="1:12" x14ac:dyDescent="0.25">
      <c r="F5" s="10"/>
      <c r="G5" s="2"/>
    </row>
    <row r="6" spans="1:12" x14ac:dyDescent="0.25">
      <c r="F6" s="10" t="s">
        <v>38</v>
      </c>
      <c r="G6" s="2"/>
      <c r="I6" s="10" t="s">
        <v>42</v>
      </c>
    </row>
    <row r="7" spans="1:12" ht="237" customHeight="1" x14ac:dyDescent="0.25">
      <c r="F7" s="145" t="s">
        <v>342</v>
      </c>
      <c r="G7" s="145"/>
      <c r="H7" s="145"/>
      <c r="I7" s="142" t="s">
        <v>343</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78.75" customHeight="1" x14ac:dyDescent="0.25">
      <c r="A10" s="4">
        <v>1</v>
      </c>
      <c r="B10" s="4" t="s">
        <v>4</v>
      </c>
      <c r="C10" s="4" t="s">
        <v>21</v>
      </c>
      <c r="D10" s="5">
        <v>1</v>
      </c>
      <c r="E10" s="5" t="str">
        <f>CONCATENATE(B10,C10,D10)</f>
        <v>IVR1</v>
      </c>
      <c r="F10" s="15" t="s">
        <v>344</v>
      </c>
      <c r="G10" s="4">
        <v>2</v>
      </c>
      <c r="H10" s="4"/>
      <c r="I10" s="4"/>
      <c r="J10" s="4"/>
      <c r="K10" s="4"/>
      <c r="L10" s="4"/>
    </row>
    <row r="11" spans="1:12" ht="30" customHeight="1" x14ac:dyDescent="0.25">
      <c r="A11" s="3"/>
      <c r="B11" s="3" t="s">
        <v>4</v>
      </c>
      <c r="C11" s="3" t="s">
        <v>21</v>
      </c>
      <c r="D11" s="14">
        <f>D10+1</f>
        <v>2</v>
      </c>
      <c r="E11" s="14" t="str">
        <f t="shared" ref="E11:E24" si="0">CONCATENATE(B11,C11,D11)</f>
        <v>IVR2</v>
      </c>
      <c r="F11" s="16" t="s">
        <v>345</v>
      </c>
      <c r="G11" s="3">
        <v>3</v>
      </c>
      <c r="H11" s="3"/>
      <c r="I11" s="3"/>
      <c r="J11" s="3"/>
      <c r="K11" s="3"/>
      <c r="L11" s="3"/>
    </row>
    <row r="12" spans="1:12" x14ac:dyDescent="0.25">
      <c r="A12" s="3"/>
      <c r="B12" s="3" t="s">
        <v>4</v>
      </c>
      <c r="C12" s="3" t="s">
        <v>21</v>
      </c>
      <c r="D12" s="14">
        <f t="shared" ref="D12:D24" si="1">D11+1</f>
        <v>3</v>
      </c>
      <c r="E12" s="14" t="str">
        <f t="shared" si="0"/>
        <v>IVR3</v>
      </c>
      <c r="F12" s="17" t="s">
        <v>346</v>
      </c>
      <c r="G12" s="3">
        <v>3</v>
      </c>
      <c r="H12" s="3"/>
      <c r="I12" s="3"/>
      <c r="J12" s="3"/>
      <c r="K12" s="3"/>
      <c r="L12" s="3"/>
    </row>
    <row r="13" spans="1:12" ht="84.75" customHeight="1" x14ac:dyDescent="0.25">
      <c r="A13" s="4">
        <v>1</v>
      </c>
      <c r="B13" s="4" t="s">
        <v>4</v>
      </c>
      <c r="C13" s="4" t="s">
        <v>21</v>
      </c>
      <c r="D13" s="5">
        <f t="shared" si="1"/>
        <v>4</v>
      </c>
      <c r="E13" s="5" t="str">
        <f t="shared" si="0"/>
        <v>IVR4</v>
      </c>
      <c r="F13" s="15" t="s">
        <v>347</v>
      </c>
      <c r="G13" s="4">
        <v>1</v>
      </c>
      <c r="H13" s="4"/>
      <c r="I13" s="4"/>
      <c r="J13" s="4"/>
      <c r="K13" s="4"/>
      <c r="L13" s="4"/>
    </row>
    <row r="14" spans="1:12" ht="60" customHeight="1" x14ac:dyDescent="0.25">
      <c r="A14" s="3"/>
      <c r="B14" s="3" t="s">
        <v>4</v>
      </c>
      <c r="C14" s="3" t="s">
        <v>21</v>
      </c>
      <c r="D14" s="14">
        <f t="shared" si="1"/>
        <v>5</v>
      </c>
      <c r="E14" s="14" t="str">
        <f t="shared" si="0"/>
        <v>IVR5</v>
      </c>
      <c r="F14" s="17" t="s">
        <v>348</v>
      </c>
      <c r="G14" s="3">
        <v>2</v>
      </c>
      <c r="H14" s="3"/>
      <c r="I14" s="3"/>
      <c r="J14" s="3"/>
      <c r="K14" s="3"/>
      <c r="L14" s="3"/>
    </row>
    <row r="15" spans="1:12" ht="60" x14ac:dyDescent="0.25">
      <c r="A15" s="4">
        <v>1</v>
      </c>
      <c r="B15" s="4" t="s">
        <v>4</v>
      </c>
      <c r="C15" s="4" t="s">
        <v>21</v>
      </c>
      <c r="D15" s="5">
        <f t="shared" si="1"/>
        <v>6</v>
      </c>
      <c r="E15" s="5" t="str">
        <f t="shared" si="0"/>
        <v>IVR6</v>
      </c>
      <c r="F15" s="15" t="s">
        <v>349</v>
      </c>
      <c r="G15" s="4">
        <v>4</v>
      </c>
      <c r="H15" s="4"/>
      <c r="I15" s="4"/>
      <c r="J15" s="4"/>
      <c r="K15" s="4"/>
      <c r="L15" s="4"/>
    </row>
    <row r="16" spans="1:12" ht="60" x14ac:dyDescent="0.25">
      <c r="A16" s="3"/>
      <c r="B16" s="3" t="s">
        <v>4</v>
      </c>
      <c r="C16" s="3" t="s">
        <v>21</v>
      </c>
      <c r="D16" s="14">
        <f t="shared" si="1"/>
        <v>7</v>
      </c>
      <c r="E16" s="14" t="str">
        <f t="shared" si="0"/>
        <v>IVR7</v>
      </c>
      <c r="F16" s="17" t="s">
        <v>350</v>
      </c>
      <c r="G16" s="3">
        <v>3</v>
      </c>
      <c r="H16" s="3"/>
      <c r="I16" s="3"/>
      <c r="J16" s="3"/>
      <c r="K16" s="3"/>
      <c r="L16" s="3"/>
    </row>
    <row r="17" spans="1:12" x14ac:dyDescent="0.25">
      <c r="A17" s="3"/>
      <c r="B17" s="3" t="s">
        <v>4</v>
      </c>
      <c r="C17" s="3" t="s">
        <v>21</v>
      </c>
      <c r="D17" s="14">
        <f t="shared" si="1"/>
        <v>8</v>
      </c>
      <c r="E17" s="14" t="str">
        <f t="shared" si="0"/>
        <v>IVR8</v>
      </c>
      <c r="F17" s="17" t="s">
        <v>351</v>
      </c>
      <c r="G17" s="3">
        <v>3</v>
      </c>
      <c r="H17" s="3"/>
      <c r="I17" s="3"/>
      <c r="J17" s="3"/>
      <c r="K17" s="3"/>
      <c r="L17" s="3"/>
    </row>
    <row r="18" spans="1:12" ht="30" x14ac:dyDescent="0.25">
      <c r="A18" s="3"/>
      <c r="B18" s="3" t="s">
        <v>4</v>
      </c>
      <c r="C18" s="3" t="s">
        <v>21</v>
      </c>
      <c r="D18" s="14">
        <f t="shared" si="1"/>
        <v>9</v>
      </c>
      <c r="E18" s="14" t="str">
        <f t="shared" si="0"/>
        <v>IVR9</v>
      </c>
      <c r="F18" s="17" t="s">
        <v>352</v>
      </c>
      <c r="G18" s="3">
        <v>3</v>
      </c>
      <c r="H18" s="3"/>
      <c r="I18" s="3"/>
      <c r="J18" s="3"/>
      <c r="K18" s="3"/>
      <c r="L18" s="3"/>
    </row>
    <row r="19" spans="1:12" ht="105" x14ac:dyDescent="0.25">
      <c r="A19" s="3"/>
      <c r="B19" s="3" t="s">
        <v>4</v>
      </c>
      <c r="C19" s="3" t="s">
        <v>21</v>
      </c>
      <c r="D19" s="14">
        <f t="shared" si="1"/>
        <v>10</v>
      </c>
      <c r="E19" s="14" t="str">
        <f t="shared" si="0"/>
        <v>IVR10</v>
      </c>
      <c r="F19" s="17" t="s">
        <v>353</v>
      </c>
      <c r="G19" s="3">
        <v>4</v>
      </c>
      <c r="H19" s="3"/>
      <c r="I19" s="3"/>
      <c r="J19" s="3"/>
      <c r="K19" s="3"/>
      <c r="L19" s="3"/>
    </row>
    <row r="20" spans="1:12" ht="47.25" customHeight="1" x14ac:dyDescent="0.25">
      <c r="A20" s="4">
        <v>1</v>
      </c>
      <c r="B20" s="4" t="s">
        <v>4</v>
      </c>
      <c r="C20" s="4" t="s">
        <v>21</v>
      </c>
      <c r="D20" s="5">
        <f t="shared" si="1"/>
        <v>11</v>
      </c>
      <c r="E20" s="5" t="str">
        <f t="shared" si="0"/>
        <v>IVR11</v>
      </c>
      <c r="F20" s="15" t="s">
        <v>354</v>
      </c>
      <c r="G20" s="4">
        <v>2</v>
      </c>
      <c r="H20" s="4"/>
      <c r="I20" s="4"/>
      <c r="J20" s="4"/>
      <c r="K20" s="4"/>
      <c r="L20" s="4"/>
    </row>
    <row r="21" spans="1:12" ht="30" x14ac:dyDescent="0.25">
      <c r="A21" s="3"/>
      <c r="B21" s="3" t="s">
        <v>4</v>
      </c>
      <c r="C21" s="3" t="s">
        <v>21</v>
      </c>
      <c r="D21" s="14">
        <f t="shared" si="1"/>
        <v>12</v>
      </c>
      <c r="E21" s="14" t="str">
        <f t="shared" si="0"/>
        <v>IVR12</v>
      </c>
      <c r="F21" s="17" t="s">
        <v>355</v>
      </c>
      <c r="G21" s="3">
        <v>2</v>
      </c>
      <c r="H21" s="3"/>
      <c r="I21" s="3"/>
      <c r="J21" s="3"/>
      <c r="K21" s="3"/>
      <c r="L21" s="3"/>
    </row>
    <row r="22" spans="1:12" ht="30" x14ac:dyDescent="0.25">
      <c r="A22" s="3"/>
      <c r="B22" s="3" t="s">
        <v>4</v>
      </c>
      <c r="C22" s="3" t="s">
        <v>21</v>
      </c>
      <c r="D22" s="14">
        <f t="shared" si="1"/>
        <v>13</v>
      </c>
      <c r="E22" s="14" t="str">
        <f t="shared" si="0"/>
        <v>IVR13</v>
      </c>
      <c r="F22" s="17" t="s">
        <v>356</v>
      </c>
      <c r="G22" s="3">
        <v>3</v>
      </c>
      <c r="H22" s="3"/>
      <c r="I22" s="3"/>
      <c r="J22" s="3"/>
      <c r="K22" s="3"/>
      <c r="L22" s="3"/>
    </row>
    <row r="23" spans="1:12" ht="57" customHeight="1" x14ac:dyDescent="0.25">
      <c r="A23" s="4">
        <v>1</v>
      </c>
      <c r="B23" s="4" t="s">
        <v>4</v>
      </c>
      <c r="C23" s="4" t="s">
        <v>21</v>
      </c>
      <c r="D23" s="5">
        <f t="shared" si="1"/>
        <v>14</v>
      </c>
      <c r="E23" s="5" t="str">
        <f t="shared" si="0"/>
        <v>IVR14</v>
      </c>
      <c r="F23" s="15" t="s">
        <v>357</v>
      </c>
      <c r="G23" s="4">
        <v>3</v>
      </c>
      <c r="H23" s="4"/>
      <c r="I23" s="4"/>
      <c r="J23" s="4"/>
      <c r="K23" s="4"/>
      <c r="L23" s="4"/>
    </row>
    <row r="24" spans="1:12" ht="45" x14ac:dyDescent="0.25">
      <c r="A24" s="3"/>
      <c r="B24" s="3" t="s">
        <v>4</v>
      </c>
      <c r="C24" s="3" t="s">
        <v>21</v>
      </c>
      <c r="D24" s="14">
        <f t="shared" si="1"/>
        <v>15</v>
      </c>
      <c r="E24" s="14" t="str">
        <f t="shared" si="0"/>
        <v>IVR15</v>
      </c>
      <c r="F24" s="17" t="s">
        <v>358</v>
      </c>
      <c r="G24" s="3">
        <v>2</v>
      </c>
      <c r="H24" s="3"/>
      <c r="I24" s="3"/>
      <c r="J24" s="3"/>
      <c r="K24" s="3"/>
      <c r="L24" s="3"/>
    </row>
    <row r="27" spans="1:12" x14ac:dyDescent="0.25">
      <c r="B27" s="11"/>
      <c r="C27" s="11"/>
      <c r="D27" s="11"/>
      <c r="E27" s="11"/>
      <c r="F27" s="12" t="s">
        <v>57</v>
      </c>
      <c r="G27" s="11"/>
    </row>
    <row r="28" spans="1:12" x14ac:dyDescent="0.25">
      <c r="A28" s="2"/>
      <c r="B28" s="14" t="s">
        <v>4</v>
      </c>
      <c r="C28" s="14" t="s">
        <v>21</v>
      </c>
      <c r="D28" s="14" t="s">
        <v>25</v>
      </c>
      <c r="E28" s="14"/>
      <c r="F28" s="14" t="s">
        <v>74</v>
      </c>
      <c r="G28" s="69">
        <f>AVERAGE($G$10:$G$24)</f>
        <v>2.6666666666666665</v>
      </c>
    </row>
    <row r="29" spans="1:12" x14ac:dyDescent="0.25">
      <c r="A29" s="2"/>
      <c r="B29" s="14" t="s">
        <v>4</v>
      </c>
      <c r="C29" s="14" t="s">
        <v>21</v>
      </c>
      <c r="D29" s="14" t="s">
        <v>27</v>
      </c>
      <c r="E29" s="14"/>
      <c r="F29" s="14" t="s">
        <v>75</v>
      </c>
      <c r="G29" s="69">
        <f>AVERAGEIFS($G$10:$G$24,$A$10:$A$24,1)</f>
        <v>2.4</v>
      </c>
    </row>
  </sheetData>
  <dataConsolidate/>
  <mergeCells count="2">
    <mergeCell ref="F7:H7"/>
    <mergeCell ref="I7:L7"/>
  </mergeCells>
  <hyperlinks>
    <hyperlink ref="H4" location="Intro!A1" display="Volver al inicio" xr:uid="{269D1CAD-2B6F-46E8-A5C8-08A8C262565E}"/>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2DED5448-32B3-4125-86A9-AFE94A21FE97}">
            <xm:f>OR(Intro!$H$5=1,Intro!$H$5=3)</xm:f>
            <x14:dxf>
              <fill>
                <patternFill patternType="mediumGray"/>
              </fill>
            </x14:dxf>
          </x14:cfRule>
          <xm:sqref>A11:L12 A14:L14 A16:L19 A21:L22 A24:L24</xm:sqref>
        </x14:conditionalFormatting>
        <x14:conditionalFormatting xmlns:xm="http://schemas.microsoft.com/office/excel/2006/main">
          <x14:cfRule type="cellIs" priority="10" operator="equal" id="{F0C2C322-41DF-48B2-BB31-54EED5B55FFE}">
            <xm:f>Lists!$A$6</xm:f>
            <x14:dxf>
              <fill>
                <patternFill>
                  <bgColor rgb="FF00B050"/>
                </patternFill>
              </fill>
            </x14:dxf>
          </x14:cfRule>
          <x14:cfRule type="cellIs" priority="11" operator="equal" id="{F0B85DE9-51DD-481A-A7DD-98AD28A6680C}">
            <xm:f>Lists!$A$5</xm:f>
            <x14:dxf>
              <fill>
                <patternFill>
                  <bgColor rgb="FF92D050"/>
                </patternFill>
              </fill>
            </x14:dxf>
          </x14:cfRule>
          <x14:cfRule type="cellIs" priority="12" operator="equal" id="{1ACED1ED-E4F6-4A65-B40F-E3FF5D445031}">
            <xm:f>Lists!$A$4</xm:f>
            <x14:dxf>
              <fill>
                <patternFill>
                  <bgColor rgb="FFFFC000"/>
                </patternFill>
              </fill>
            </x14:dxf>
          </x14:cfRule>
          <x14:cfRule type="cellIs" priority="13" operator="equal" id="{82077A26-5EB7-41B8-ABEF-586B75D9A25D}">
            <xm:f>Lists!$A$3</xm:f>
            <x14:dxf>
              <fill>
                <patternFill>
                  <bgColor rgb="FFFF0000"/>
                </patternFill>
              </fill>
            </x14:dxf>
          </x14:cfRule>
          <xm:sqref>G3:G6</xm:sqref>
        </x14:conditionalFormatting>
        <x14:conditionalFormatting xmlns:xm="http://schemas.microsoft.com/office/excel/2006/main">
          <x14:cfRule type="cellIs" priority="14" operator="equal" id="{3AB3DECC-1F08-46AF-A1C4-5E61BC084912}">
            <xm:f>Lists!$A$6</xm:f>
            <x14:dxf>
              <fill>
                <patternFill>
                  <bgColor rgb="FF00B050"/>
                </patternFill>
              </fill>
            </x14:dxf>
          </x14:cfRule>
          <x14:cfRule type="cellIs" priority="15" operator="equal" id="{B5B26CDB-AEFD-483E-9AD1-939B38672DD3}">
            <xm:f>Lists!$A$5</xm:f>
            <x14:dxf>
              <fill>
                <patternFill>
                  <bgColor rgb="FF92D050"/>
                </patternFill>
              </fill>
            </x14:dxf>
          </x14:cfRule>
          <x14:cfRule type="cellIs" priority="16" operator="equal" id="{B4AAE015-86D3-4B25-A4E4-8C7187D195E5}">
            <xm:f>Lists!$A$4</xm:f>
            <x14:dxf>
              <fill>
                <patternFill>
                  <bgColor rgb="FFFFC000"/>
                </patternFill>
              </fill>
            </x14:dxf>
          </x14:cfRule>
          <x14:cfRule type="cellIs" priority="17" operator="equal" id="{5D0973A5-54C3-4A2A-ADF2-4E54CC2C093C}">
            <xm:f>Lists!$A$3</xm:f>
            <x14:dxf>
              <fill>
                <patternFill>
                  <bgColor rgb="FFFF0000"/>
                </patternFill>
              </fill>
            </x14:dxf>
          </x14:cfRule>
          <xm:sqref>G8</xm:sqref>
        </x14:conditionalFormatting>
        <x14:conditionalFormatting xmlns:xm="http://schemas.microsoft.com/office/excel/2006/main">
          <x14:cfRule type="cellIs" priority="6" operator="equal" id="{3865AE44-AF74-4829-8A93-F92BB3EFA8A6}">
            <xm:f>Lists!$A$6</xm:f>
            <x14:dxf>
              <fill>
                <patternFill>
                  <bgColor rgb="FF00B050"/>
                </patternFill>
              </fill>
            </x14:dxf>
          </x14:cfRule>
          <x14:cfRule type="cellIs" priority="7" operator="equal" id="{FF564938-E868-4CC1-9103-CFAB76265ECD}">
            <xm:f>Lists!$A$5</xm:f>
            <x14:dxf>
              <fill>
                <patternFill>
                  <bgColor rgb="FF92D050"/>
                </patternFill>
              </fill>
            </x14:dxf>
          </x14:cfRule>
          <x14:cfRule type="cellIs" priority="8" operator="equal" id="{606914CC-0141-4BE7-A2AC-5748426F37E8}">
            <xm:f>Lists!$A$4</xm:f>
            <x14:dxf>
              <fill>
                <patternFill>
                  <bgColor rgb="FFFFC000"/>
                </patternFill>
              </fill>
            </x14:dxf>
          </x14:cfRule>
          <x14:cfRule type="cellIs" priority="9" operator="equal" id="{B7A40BB4-7BBD-443E-B5C6-13C5FF23CA51}">
            <xm:f>Lists!$A$3</xm:f>
            <x14:dxf>
              <fill>
                <patternFill>
                  <bgColor rgb="FFFF0000"/>
                </patternFill>
              </fill>
            </x14:dxf>
          </x14:cfRule>
          <xm:sqref>G10:G1048576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400-000000000000}">
          <x14:formula1>
            <xm:f>Lists!$A$2:$A$6</xm:f>
          </x14:formula1>
          <xm:sqref>G10:G24</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5">
    <pageSetUpPr fitToPage="1"/>
  </sheetPr>
  <dimension ref="A2:L25"/>
  <sheetViews>
    <sheetView showGridLines="0" topLeftCell="A13" zoomScale="80" zoomScaleNormal="80" workbookViewId="0">
      <selection activeCell="G21" sqref="G21"/>
    </sheetView>
  </sheetViews>
  <sheetFormatPr baseColWidth="10" defaultColWidth="11.42578125" defaultRowHeight="15" x14ac:dyDescent="0.25"/>
  <cols>
    <col min="1" max="3" width="2.28515625" style="1" customWidth="1"/>
    <col min="4" max="4" width="3.7109375" style="1" customWidth="1"/>
    <col min="5" max="5" width="5.7109375" style="1" bestFit="1" customWidth="1"/>
    <col min="6" max="6" width="60.7109375" style="1" customWidth="1"/>
    <col min="7" max="7" width="15.140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45" t="s">
        <v>373</v>
      </c>
      <c r="G2" s="13"/>
      <c r="H2" s="10" t="s">
        <v>341</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159" customHeight="1" x14ac:dyDescent="0.25">
      <c r="F7" s="142" t="s">
        <v>360</v>
      </c>
      <c r="G7" s="142"/>
      <c r="H7" s="142"/>
      <c r="I7" s="142" t="s">
        <v>361</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123" customHeight="1" x14ac:dyDescent="0.25">
      <c r="A10" s="4">
        <v>1</v>
      </c>
      <c r="B10" s="4" t="s">
        <v>4</v>
      </c>
      <c r="C10" s="4" t="s">
        <v>22</v>
      </c>
      <c r="D10" s="55">
        <v>1</v>
      </c>
      <c r="E10" s="55" t="str">
        <f>CONCATENATE(B10,C10,D10)</f>
        <v>IVS1</v>
      </c>
      <c r="F10" s="59" t="s">
        <v>362</v>
      </c>
      <c r="G10" s="57">
        <v>3</v>
      </c>
      <c r="H10" s="4"/>
      <c r="I10" s="4"/>
      <c r="J10" s="4"/>
      <c r="K10" s="4"/>
      <c r="L10" s="4"/>
    </row>
    <row r="11" spans="1:12" ht="45" x14ac:dyDescent="0.25">
      <c r="A11" s="4">
        <v>1</v>
      </c>
      <c r="B11" s="4" t="s">
        <v>4</v>
      </c>
      <c r="C11" s="4" t="s">
        <v>22</v>
      </c>
      <c r="D11" s="55">
        <f>D10+1</f>
        <v>2</v>
      </c>
      <c r="E11" s="55" t="str">
        <f t="shared" ref="E11:E20" si="0">CONCATENATE(B11,C11,D11)</f>
        <v>IVS2</v>
      </c>
      <c r="F11" s="59" t="s">
        <v>363</v>
      </c>
      <c r="G11" s="57">
        <v>2</v>
      </c>
      <c r="H11" s="4"/>
      <c r="I11" s="4"/>
      <c r="J11" s="4"/>
      <c r="K11" s="4"/>
      <c r="L11" s="4"/>
    </row>
    <row r="12" spans="1:12" ht="153" customHeight="1" x14ac:dyDescent="0.25">
      <c r="A12" s="3"/>
      <c r="B12" s="3" t="s">
        <v>4</v>
      </c>
      <c r="C12" s="3" t="s">
        <v>22</v>
      </c>
      <c r="D12" s="56">
        <f t="shared" ref="D12:D20" si="1">D11+1</f>
        <v>3</v>
      </c>
      <c r="E12" s="56" t="str">
        <f t="shared" si="0"/>
        <v>IVS3</v>
      </c>
      <c r="F12" s="58" t="s">
        <v>364</v>
      </c>
      <c r="G12" s="31">
        <v>3</v>
      </c>
      <c r="H12" s="3"/>
      <c r="I12" s="3"/>
      <c r="J12" s="3"/>
      <c r="K12" s="3"/>
      <c r="L12" s="3"/>
    </row>
    <row r="13" spans="1:12" ht="60" x14ac:dyDescent="0.25">
      <c r="A13" s="4">
        <v>1</v>
      </c>
      <c r="B13" s="4" t="s">
        <v>4</v>
      </c>
      <c r="C13" s="4" t="s">
        <v>22</v>
      </c>
      <c r="D13" s="55">
        <f t="shared" si="1"/>
        <v>4</v>
      </c>
      <c r="E13" s="55" t="str">
        <f t="shared" si="0"/>
        <v>IVS4</v>
      </c>
      <c r="F13" s="59" t="s">
        <v>365</v>
      </c>
      <c r="G13" s="57">
        <v>2</v>
      </c>
      <c r="H13" s="4"/>
      <c r="I13" s="4"/>
      <c r="J13" s="4"/>
      <c r="K13" s="4"/>
      <c r="L13" s="4"/>
    </row>
    <row r="14" spans="1:12" ht="93" customHeight="1" x14ac:dyDescent="0.25">
      <c r="A14" s="3"/>
      <c r="B14" s="3" t="s">
        <v>4</v>
      </c>
      <c r="C14" s="3" t="s">
        <v>22</v>
      </c>
      <c r="D14" s="56">
        <f t="shared" si="1"/>
        <v>5</v>
      </c>
      <c r="E14" s="56" t="str">
        <f t="shared" si="0"/>
        <v>IVS5</v>
      </c>
      <c r="F14" s="58" t="s">
        <v>366</v>
      </c>
      <c r="G14" s="31">
        <v>3</v>
      </c>
      <c r="H14" s="3"/>
      <c r="I14" s="3"/>
      <c r="J14" s="3"/>
      <c r="K14" s="3"/>
      <c r="L14" s="3"/>
    </row>
    <row r="15" spans="1:12" ht="30" x14ac:dyDescent="0.25">
      <c r="A15" s="3"/>
      <c r="B15" s="3" t="s">
        <v>4</v>
      </c>
      <c r="C15" s="3" t="s">
        <v>22</v>
      </c>
      <c r="D15" s="56">
        <f t="shared" si="1"/>
        <v>6</v>
      </c>
      <c r="E15" s="56" t="str">
        <f t="shared" si="0"/>
        <v>IVS6</v>
      </c>
      <c r="F15" s="58" t="s">
        <v>367</v>
      </c>
      <c r="G15" s="31">
        <v>2</v>
      </c>
      <c r="H15" s="3"/>
      <c r="I15" s="3"/>
      <c r="J15" s="3"/>
      <c r="K15" s="3"/>
      <c r="L15" s="3"/>
    </row>
    <row r="16" spans="1:12" ht="30" x14ac:dyDescent="0.25">
      <c r="A16" s="3"/>
      <c r="B16" s="3" t="s">
        <v>4</v>
      </c>
      <c r="C16" s="3" t="s">
        <v>22</v>
      </c>
      <c r="D16" s="56">
        <f t="shared" si="1"/>
        <v>7</v>
      </c>
      <c r="E16" s="56" t="str">
        <f t="shared" si="0"/>
        <v>IVS7</v>
      </c>
      <c r="F16" s="58" t="s">
        <v>368</v>
      </c>
      <c r="G16" s="31">
        <v>1</v>
      </c>
      <c r="H16" s="3"/>
      <c r="I16" s="3"/>
      <c r="J16" s="3"/>
      <c r="K16" s="3"/>
      <c r="L16" s="3"/>
    </row>
    <row r="17" spans="1:12" ht="30" x14ac:dyDescent="0.25">
      <c r="A17" s="3"/>
      <c r="B17" s="3" t="s">
        <v>4</v>
      </c>
      <c r="C17" s="3" t="s">
        <v>22</v>
      </c>
      <c r="D17" s="56">
        <f t="shared" si="1"/>
        <v>8</v>
      </c>
      <c r="E17" s="56" t="str">
        <f t="shared" si="0"/>
        <v>IVS8</v>
      </c>
      <c r="F17" s="58" t="s">
        <v>369</v>
      </c>
      <c r="G17" s="31">
        <v>2</v>
      </c>
      <c r="H17" s="3"/>
      <c r="I17" s="3"/>
      <c r="J17" s="3"/>
      <c r="K17" s="3"/>
      <c r="L17" s="3"/>
    </row>
    <row r="18" spans="1:12" ht="30" x14ac:dyDescent="0.25">
      <c r="A18" s="3"/>
      <c r="B18" s="3" t="s">
        <v>4</v>
      </c>
      <c r="C18" s="3" t="s">
        <v>22</v>
      </c>
      <c r="D18" s="56">
        <f t="shared" si="1"/>
        <v>9</v>
      </c>
      <c r="E18" s="56" t="str">
        <f t="shared" si="0"/>
        <v>IVS9</v>
      </c>
      <c r="F18" s="58" t="s">
        <v>370</v>
      </c>
      <c r="G18" s="31">
        <v>3</v>
      </c>
      <c r="H18" s="3"/>
      <c r="I18" s="3"/>
      <c r="J18" s="3"/>
      <c r="K18" s="3"/>
      <c r="L18" s="3"/>
    </row>
    <row r="19" spans="1:12" ht="92.25" customHeight="1" x14ac:dyDescent="0.25">
      <c r="A19" s="4">
        <v>1</v>
      </c>
      <c r="B19" s="4" t="s">
        <v>4</v>
      </c>
      <c r="C19" s="4" t="s">
        <v>22</v>
      </c>
      <c r="D19" s="55">
        <f t="shared" si="1"/>
        <v>10</v>
      </c>
      <c r="E19" s="55" t="str">
        <f t="shared" si="0"/>
        <v>IVS10</v>
      </c>
      <c r="F19" s="59" t="s">
        <v>371</v>
      </c>
      <c r="G19" s="57">
        <v>4</v>
      </c>
      <c r="H19" s="4"/>
      <c r="I19" s="4"/>
      <c r="J19" s="4"/>
      <c r="K19" s="4"/>
      <c r="L19" s="4"/>
    </row>
    <row r="20" spans="1:12" ht="86.25" customHeight="1" x14ac:dyDescent="0.25">
      <c r="A20" s="3"/>
      <c r="B20" s="3" t="s">
        <v>4</v>
      </c>
      <c r="C20" s="3" t="s">
        <v>22</v>
      </c>
      <c r="D20" s="56">
        <f t="shared" si="1"/>
        <v>11</v>
      </c>
      <c r="E20" s="56" t="str">
        <f t="shared" si="0"/>
        <v>IVS11</v>
      </c>
      <c r="F20" s="58" t="s">
        <v>372</v>
      </c>
      <c r="G20" s="31">
        <v>3</v>
      </c>
      <c r="H20" s="3"/>
      <c r="I20" s="3"/>
      <c r="J20" s="3"/>
      <c r="K20" s="3"/>
      <c r="L20" s="3"/>
    </row>
    <row r="23" spans="1:12" x14ac:dyDescent="0.25">
      <c r="B23" s="11"/>
      <c r="C23" s="11"/>
      <c r="D23" s="11"/>
      <c r="E23" s="11"/>
      <c r="F23" s="12" t="s">
        <v>57</v>
      </c>
      <c r="G23" s="11"/>
    </row>
    <row r="24" spans="1:12" x14ac:dyDescent="0.25">
      <c r="A24" s="2"/>
      <c r="B24" s="14" t="s">
        <v>4</v>
      </c>
      <c r="C24" s="14" t="s">
        <v>22</v>
      </c>
      <c r="D24" s="14" t="s">
        <v>25</v>
      </c>
      <c r="E24" s="14"/>
      <c r="F24" s="14" t="s">
        <v>74</v>
      </c>
      <c r="G24" s="69">
        <f>AVERAGE($G$10:$G$20)</f>
        <v>2.5454545454545454</v>
      </c>
    </row>
    <row r="25" spans="1:12" x14ac:dyDescent="0.25">
      <c r="A25" s="2"/>
      <c r="B25" s="14" t="s">
        <v>4</v>
      </c>
      <c r="C25" s="14" t="s">
        <v>22</v>
      </c>
      <c r="D25" s="14" t="s">
        <v>27</v>
      </c>
      <c r="E25" s="14"/>
      <c r="F25" s="14" t="s">
        <v>75</v>
      </c>
      <c r="G25" s="69">
        <f>AVERAGEIFS($G$10:$G$20,$A$10:$A$20,1)</f>
        <v>2.75</v>
      </c>
    </row>
  </sheetData>
  <dataConsolidate/>
  <mergeCells count="2">
    <mergeCell ref="F7:H7"/>
    <mergeCell ref="I7:L7"/>
  </mergeCells>
  <hyperlinks>
    <hyperlink ref="H4" location="Intro!A1" display="Volver al inicio" xr:uid="{FEB80DF3-FDE6-4275-BFD4-A5B7E358ECEC}"/>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F24926CA-A008-445E-9091-1952C60055AE}">
            <xm:f>OR(Intro!$H$5=1,Intro!$H$5=2)</xm:f>
            <x14:dxf>
              <fill>
                <patternFill patternType="mediumGray"/>
              </fill>
            </x14:dxf>
          </x14:cfRule>
          <xm:sqref>A10:L20</xm:sqref>
        </x14:conditionalFormatting>
        <x14:conditionalFormatting xmlns:xm="http://schemas.microsoft.com/office/excel/2006/main">
          <x14:cfRule type="expression" priority="1" id="{EB6E8CB7-5B87-4E48-8137-7697598E9040}">
            <xm:f>Intro!$H$5=3</xm:f>
            <x14:dxf>
              <fill>
                <patternFill patternType="mediumGray"/>
              </fill>
            </x14:dxf>
          </x14:cfRule>
          <xm:sqref>A12:L12 A14:L18 A20:L20</xm:sqref>
        </x14:conditionalFormatting>
        <x14:conditionalFormatting xmlns:xm="http://schemas.microsoft.com/office/excel/2006/main">
          <x14:cfRule type="cellIs" priority="7" operator="equal" id="{FD5E5240-1C8D-4AE3-A0F1-ABEDA69913E4}">
            <xm:f>Lists!$A$6</xm:f>
            <x14:dxf>
              <fill>
                <patternFill>
                  <bgColor rgb="FF00B050"/>
                </patternFill>
              </fill>
            </x14:dxf>
          </x14:cfRule>
          <x14:cfRule type="cellIs" priority="8" operator="equal" id="{FD40D893-C9A5-47AB-9B13-371F9F0095C2}">
            <xm:f>Lists!$A$5</xm:f>
            <x14:dxf>
              <fill>
                <patternFill>
                  <bgColor rgb="FF92D050"/>
                </patternFill>
              </fill>
            </x14:dxf>
          </x14:cfRule>
          <x14:cfRule type="cellIs" priority="9" operator="equal" id="{F0CD57AA-207E-4B51-9749-C65D2F7A639E}">
            <xm:f>Lists!$A$4</xm:f>
            <x14:dxf>
              <fill>
                <patternFill>
                  <bgColor rgb="FFFFC000"/>
                </patternFill>
              </fill>
            </x14:dxf>
          </x14:cfRule>
          <x14:cfRule type="cellIs" priority="10" operator="equal" id="{DEDBDF55-EC74-47ED-A682-9177295CE521}">
            <xm:f>Lists!$A$3</xm:f>
            <x14:dxf>
              <fill>
                <patternFill>
                  <bgColor rgb="FFFF0000"/>
                </patternFill>
              </fill>
            </x14:dxf>
          </x14:cfRule>
          <xm:sqref>G3:G6</xm:sqref>
        </x14:conditionalFormatting>
        <x14:conditionalFormatting xmlns:xm="http://schemas.microsoft.com/office/excel/2006/main">
          <x14:cfRule type="cellIs" priority="11" operator="equal" id="{7AF101F0-1802-4AD9-9BBB-504DEF5F2AD8}">
            <xm:f>Lists!$A$6</xm:f>
            <x14:dxf>
              <fill>
                <patternFill>
                  <bgColor rgb="FF00B050"/>
                </patternFill>
              </fill>
            </x14:dxf>
          </x14:cfRule>
          <x14:cfRule type="cellIs" priority="12" operator="equal" id="{F668BBDE-D92F-4D7E-865B-D3543DB0ABF0}">
            <xm:f>Lists!$A$5</xm:f>
            <x14:dxf>
              <fill>
                <patternFill>
                  <bgColor rgb="FF92D050"/>
                </patternFill>
              </fill>
            </x14:dxf>
          </x14:cfRule>
          <x14:cfRule type="cellIs" priority="13" operator="equal" id="{B46F0B26-E264-4349-A178-602A33888277}">
            <xm:f>Lists!$A$4</xm:f>
            <x14:dxf>
              <fill>
                <patternFill>
                  <bgColor rgb="FFFFC000"/>
                </patternFill>
              </fill>
            </x14:dxf>
          </x14:cfRule>
          <x14:cfRule type="cellIs" priority="14" operator="equal" id="{81B919A3-7459-4E44-9617-43DA31864847}">
            <xm:f>Lists!$A$3</xm:f>
            <x14:dxf>
              <fill>
                <patternFill>
                  <bgColor rgb="FFFF0000"/>
                </patternFill>
              </fill>
            </x14:dxf>
          </x14:cfRule>
          <xm:sqref>G8 G10:G20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500-000000000000}">
          <x14:formula1>
            <xm:f>Lists!$A$2:$A$6</xm:f>
          </x14:formula1>
          <xm:sqref>G10:G20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13">
    <pageSetUpPr fitToPage="1"/>
  </sheetPr>
  <dimension ref="A2:L24"/>
  <sheetViews>
    <sheetView showGridLines="0" topLeftCell="A8" zoomScale="80" zoomScaleNormal="80" workbookViewId="0">
      <selection activeCell="G20" sqref="G20"/>
    </sheetView>
  </sheetViews>
  <sheetFormatPr baseColWidth="10" defaultColWidth="11.42578125" defaultRowHeight="15" x14ac:dyDescent="0.25"/>
  <cols>
    <col min="1" max="3" width="2.28515625" style="1" customWidth="1"/>
    <col min="4" max="4" width="3.7109375" style="1" customWidth="1"/>
    <col min="5" max="5" width="5.7109375" style="1" bestFit="1" customWidth="1"/>
    <col min="6" max="6" width="60.7109375" style="1" customWidth="1"/>
    <col min="7" max="7" width="13.28515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45" t="s">
        <v>375</v>
      </c>
      <c r="G2" s="13"/>
      <c r="H2" s="10" t="s">
        <v>341</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120" customHeight="1" x14ac:dyDescent="0.25">
      <c r="F7" s="142" t="s">
        <v>377</v>
      </c>
      <c r="G7" s="142"/>
      <c r="H7" s="142"/>
      <c r="I7" s="142" t="s">
        <v>378</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150.75" customHeight="1" x14ac:dyDescent="0.25">
      <c r="A10" s="4">
        <v>1</v>
      </c>
      <c r="B10" s="4" t="s">
        <v>4</v>
      </c>
      <c r="C10" s="4" t="s">
        <v>23</v>
      </c>
      <c r="D10" s="5">
        <v>1</v>
      </c>
      <c r="E10" s="5" t="str">
        <f>CONCATENATE(B10,C10,D10)</f>
        <v>IVT1</v>
      </c>
      <c r="F10" s="59" t="s">
        <v>379</v>
      </c>
      <c r="G10" s="4">
        <v>2</v>
      </c>
      <c r="H10" s="4"/>
      <c r="I10" s="4"/>
      <c r="J10" s="4"/>
      <c r="K10" s="4"/>
      <c r="L10" s="4"/>
    </row>
    <row r="11" spans="1:12" ht="47.25" customHeight="1" x14ac:dyDescent="0.25">
      <c r="A11" s="3"/>
      <c r="B11" s="3" t="s">
        <v>4</v>
      </c>
      <c r="C11" s="3" t="s">
        <v>23</v>
      </c>
      <c r="D11" s="14">
        <f>D10+1</f>
        <v>2</v>
      </c>
      <c r="E11" s="14" t="str">
        <f t="shared" ref="E11:E19" si="0">CONCATENATE(B11,C11,D11)</f>
        <v>IVT2</v>
      </c>
      <c r="F11" s="58" t="s">
        <v>380</v>
      </c>
      <c r="G11" s="3">
        <v>3</v>
      </c>
      <c r="H11" s="3"/>
      <c r="I11" s="3"/>
      <c r="J11" s="3"/>
      <c r="K11" s="3"/>
      <c r="L11" s="3"/>
    </row>
    <row r="12" spans="1:12" ht="30" x14ac:dyDescent="0.25">
      <c r="A12" s="3"/>
      <c r="B12" s="3" t="s">
        <v>4</v>
      </c>
      <c r="C12" s="3" t="s">
        <v>23</v>
      </c>
      <c r="D12" s="14">
        <f t="shared" ref="D12:D19" si="1">D11+1</f>
        <v>3</v>
      </c>
      <c r="E12" s="14" t="str">
        <f t="shared" si="0"/>
        <v>IVT3</v>
      </c>
      <c r="F12" s="58" t="s">
        <v>381</v>
      </c>
      <c r="G12" s="3">
        <v>3</v>
      </c>
      <c r="H12" s="3"/>
      <c r="I12" s="3"/>
      <c r="J12" s="3"/>
      <c r="K12" s="3"/>
      <c r="L12" s="3"/>
    </row>
    <row r="13" spans="1:12" x14ac:dyDescent="0.25">
      <c r="A13" s="3"/>
      <c r="B13" s="3" t="s">
        <v>4</v>
      </c>
      <c r="C13" s="3" t="s">
        <v>23</v>
      </c>
      <c r="D13" s="14">
        <f t="shared" si="1"/>
        <v>4</v>
      </c>
      <c r="E13" s="14" t="str">
        <f t="shared" si="0"/>
        <v>IVT4</v>
      </c>
      <c r="F13" s="58" t="s">
        <v>382</v>
      </c>
      <c r="G13" s="3">
        <v>3</v>
      </c>
      <c r="H13" s="3"/>
      <c r="I13" s="3"/>
      <c r="J13" s="3"/>
      <c r="K13" s="3"/>
      <c r="L13" s="3"/>
    </row>
    <row r="14" spans="1:12" ht="30" x14ac:dyDescent="0.25">
      <c r="A14" s="3"/>
      <c r="B14" s="3" t="s">
        <v>4</v>
      </c>
      <c r="C14" s="3" t="s">
        <v>23</v>
      </c>
      <c r="D14" s="14">
        <f t="shared" si="1"/>
        <v>5</v>
      </c>
      <c r="E14" s="14" t="str">
        <f t="shared" si="0"/>
        <v>IVT5</v>
      </c>
      <c r="F14" s="58" t="s">
        <v>383</v>
      </c>
      <c r="G14" s="3">
        <v>4</v>
      </c>
      <c r="H14" s="3"/>
      <c r="I14" s="3"/>
      <c r="J14" s="3"/>
      <c r="K14" s="3"/>
      <c r="L14" s="3"/>
    </row>
    <row r="15" spans="1:12" ht="45" x14ac:dyDescent="0.25">
      <c r="A15" s="4">
        <v>1</v>
      </c>
      <c r="B15" s="4" t="s">
        <v>4</v>
      </c>
      <c r="C15" s="4" t="s">
        <v>23</v>
      </c>
      <c r="D15" s="5">
        <f t="shared" si="1"/>
        <v>6</v>
      </c>
      <c r="E15" s="5" t="str">
        <f t="shared" si="0"/>
        <v>IVT6</v>
      </c>
      <c r="F15" s="59" t="s">
        <v>384</v>
      </c>
      <c r="G15" s="4">
        <v>4</v>
      </c>
      <c r="H15" s="4"/>
      <c r="I15" s="4"/>
      <c r="J15" s="4"/>
      <c r="K15" s="4"/>
      <c r="L15" s="4"/>
    </row>
    <row r="16" spans="1:12" ht="45" x14ac:dyDescent="0.25">
      <c r="A16" s="4">
        <v>1</v>
      </c>
      <c r="B16" s="4" t="s">
        <v>4</v>
      </c>
      <c r="C16" s="4" t="s">
        <v>23</v>
      </c>
      <c r="D16" s="5">
        <f t="shared" si="1"/>
        <v>7</v>
      </c>
      <c r="E16" s="5" t="str">
        <f t="shared" si="0"/>
        <v>IVT7</v>
      </c>
      <c r="F16" s="59" t="s">
        <v>385</v>
      </c>
      <c r="G16" s="4">
        <v>3</v>
      </c>
      <c r="H16" s="4"/>
      <c r="I16" s="4"/>
      <c r="J16" s="4"/>
      <c r="K16" s="4"/>
      <c r="L16" s="4"/>
    </row>
    <row r="17" spans="1:12" ht="30" customHeight="1" x14ac:dyDescent="0.25">
      <c r="A17" s="3"/>
      <c r="B17" s="3" t="s">
        <v>4</v>
      </c>
      <c r="C17" s="3" t="s">
        <v>23</v>
      </c>
      <c r="D17" s="14">
        <f t="shared" si="1"/>
        <v>8</v>
      </c>
      <c r="E17" s="14" t="str">
        <f t="shared" si="0"/>
        <v>IVT8</v>
      </c>
      <c r="F17" s="58" t="s">
        <v>386</v>
      </c>
      <c r="G17" s="3">
        <v>4</v>
      </c>
      <c r="H17" s="3"/>
      <c r="I17" s="3"/>
      <c r="J17" s="3"/>
      <c r="K17" s="3"/>
      <c r="L17" s="3"/>
    </row>
    <row r="18" spans="1:12" ht="30" x14ac:dyDescent="0.25">
      <c r="A18" s="3"/>
      <c r="B18" s="3" t="s">
        <v>4</v>
      </c>
      <c r="C18" s="3" t="s">
        <v>23</v>
      </c>
      <c r="D18" s="14">
        <f t="shared" si="1"/>
        <v>9</v>
      </c>
      <c r="E18" s="14" t="str">
        <f t="shared" si="0"/>
        <v>IVT9</v>
      </c>
      <c r="F18" s="58" t="s">
        <v>387</v>
      </c>
      <c r="G18" s="3">
        <v>2</v>
      </c>
      <c r="H18" s="3"/>
      <c r="I18" s="3"/>
      <c r="J18" s="3"/>
      <c r="K18" s="3"/>
      <c r="L18" s="3"/>
    </row>
    <row r="19" spans="1:12" x14ac:dyDescent="0.25">
      <c r="A19" s="3"/>
      <c r="B19" s="3" t="s">
        <v>4</v>
      </c>
      <c r="C19" s="3" t="s">
        <v>23</v>
      </c>
      <c r="D19" s="14">
        <f t="shared" si="1"/>
        <v>10</v>
      </c>
      <c r="E19" s="14" t="str">
        <f t="shared" si="0"/>
        <v>IVT10</v>
      </c>
      <c r="F19" s="58" t="s">
        <v>388</v>
      </c>
      <c r="G19" s="3">
        <v>4</v>
      </c>
      <c r="H19" s="3"/>
      <c r="I19" s="3"/>
      <c r="J19" s="3"/>
      <c r="K19" s="3"/>
      <c r="L19" s="3"/>
    </row>
    <row r="22" spans="1:12" x14ac:dyDescent="0.25">
      <c r="B22" s="11"/>
      <c r="C22" s="11"/>
      <c r="D22" s="11"/>
      <c r="E22" s="11"/>
      <c r="F22" s="12" t="s">
        <v>57</v>
      </c>
      <c r="G22" s="11"/>
    </row>
    <row r="23" spans="1:12" x14ac:dyDescent="0.25">
      <c r="A23" s="2"/>
      <c r="B23" s="14" t="s">
        <v>4</v>
      </c>
      <c r="C23" s="14" t="s">
        <v>23</v>
      </c>
      <c r="D23" s="14" t="s">
        <v>25</v>
      </c>
      <c r="E23" s="14"/>
      <c r="F23" s="14" t="s">
        <v>74</v>
      </c>
      <c r="G23" s="69">
        <f>AVERAGE($G$10:$G$19)</f>
        <v>3.2</v>
      </c>
    </row>
    <row r="24" spans="1:12" x14ac:dyDescent="0.25">
      <c r="A24" s="2"/>
      <c r="B24" s="14" t="s">
        <v>4</v>
      </c>
      <c r="C24" s="14" t="s">
        <v>23</v>
      </c>
      <c r="D24" s="14" t="s">
        <v>27</v>
      </c>
      <c r="E24" s="14"/>
      <c r="F24" s="14" t="s">
        <v>75</v>
      </c>
      <c r="G24" s="69">
        <f>AVERAGEIFS($G$10:$G$19,$A$10:$A$19,1)</f>
        <v>3</v>
      </c>
    </row>
  </sheetData>
  <dataConsolidate/>
  <mergeCells count="2">
    <mergeCell ref="F7:H7"/>
    <mergeCell ref="I7:L7"/>
  </mergeCells>
  <hyperlinks>
    <hyperlink ref="H4" location="Intro!A1" display="Volver al inicio" xr:uid="{A5166988-B0EE-4B3F-B9FE-E5E3CFEA5D57}"/>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C64756B3-0B3B-4753-8C63-208A8D698570}">
            <xm:f>OR(Intro!$H$5=1,Intro!$H$5=2)</xm:f>
            <x14:dxf>
              <fill>
                <patternFill patternType="mediumGray"/>
              </fill>
            </x14:dxf>
          </x14:cfRule>
          <xm:sqref>A10:L19</xm:sqref>
        </x14:conditionalFormatting>
        <x14:conditionalFormatting xmlns:xm="http://schemas.microsoft.com/office/excel/2006/main">
          <x14:cfRule type="expression" priority="1" id="{97CFF566-F292-4968-B109-CC2399362F2C}">
            <xm:f>Intro!$H$5=3</xm:f>
            <x14:dxf>
              <fill>
                <patternFill patternType="mediumGray"/>
              </fill>
            </x14:dxf>
          </x14:cfRule>
          <xm:sqref>A11:L14 A17:L19</xm:sqref>
        </x14:conditionalFormatting>
        <x14:conditionalFormatting xmlns:xm="http://schemas.microsoft.com/office/excel/2006/main">
          <x14:cfRule type="cellIs" priority="11" operator="equal" id="{776D54E5-5879-414C-96A6-505A2C91FF38}">
            <xm:f>Lists!$A$6</xm:f>
            <x14:dxf>
              <fill>
                <patternFill>
                  <bgColor rgb="FF00B050"/>
                </patternFill>
              </fill>
            </x14:dxf>
          </x14:cfRule>
          <x14:cfRule type="cellIs" priority="12" operator="equal" id="{A9160B07-16C0-4C52-AEF6-2EA8395CAFD5}">
            <xm:f>Lists!$A$5</xm:f>
            <x14:dxf>
              <fill>
                <patternFill>
                  <bgColor rgb="FF92D050"/>
                </patternFill>
              </fill>
            </x14:dxf>
          </x14:cfRule>
          <x14:cfRule type="cellIs" priority="13" operator="equal" id="{5C91E106-D4AC-4F20-92CF-6EDD98488A19}">
            <xm:f>Lists!$A$4</xm:f>
            <x14:dxf>
              <fill>
                <patternFill>
                  <bgColor rgb="FFFFC000"/>
                </patternFill>
              </fill>
            </x14:dxf>
          </x14:cfRule>
          <x14:cfRule type="cellIs" priority="14" operator="equal" id="{BAD88ADA-1CBA-4F0B-BEA7-F0B7ECF2A560}">
            <xm:f>Lists!$A$3</xm:f>
            <x14:dxf>
              <fill>
                <patternFill>
                  <bgColor rgb="FFFF0000"/>
                </patternFill>
              </fill>
            </x14:dxf>
          </x14:cfRule>
          <xm:sqref>G3:G6</xm:sqref>
        </x14:conditionalFormatting>
        <x14:conditionalFormatting xmlns:xm="http://schemas.microsoft.com/office/excel/2006/main">
          <x14:cfRule type="cellIs" priority="15" operator="equal" id="{4E6B994F-A697-4CB2-9B14-4D71BB34C4DF}">
            <xm:f>Lists!$A$6</xm:f>
            <x14:dxf>
              <fill>
                <patternFill>
                  <bgColor rgb="FF00B050"/>
                </patternFill>
              </fill>
            </x14:dxf>
          </x14:cfRule>
          <x14:cfRule type="cellIs" priority="16" operator="equal" id="{32B23F35-3052-4A6C-80AF-5B0641806BE0}">
            <xm:f>Lists!$A$5</xm:f>
            <x14:dxf>
              <fill>
                <patternFill>
                  <bgColor rgb="FF92D050"/>
                </patternFill>
              </fill>
            </x14:dxf>
          </x14:cfRule>
          <x14:cfRule type="cellIs" priority="17" operator="equal" id="{302779C6-3F2A-47AE-9843-0DAD11677AB3}">
            <xm:f>Lists!$A$4</xm:f>
            <x14:dxf>
              <fill>
                <patternFill>
                  <bgColor rgb="FFFFC000"/>
                </patternFill>
              </fill>
            </x14:dxf>
          </x14:cfRule>
          <x14:cfRule type="cellIs" priority="18" operator="equal" id="{698635DD-03A3-4DDC-8F67-2314F1718A94}">
            <xm:f>Lists!$A$3</xm:f>
            <x14:dxf>
              <fill>
                <patternFill>
                  <bgColor rgb="FFFF0000"/>
                </patternFill>
              </fill>
            </x14:dxf>
          </x14:cfRule>
          <xm:sqref>G8</xm:sqref>
        </x14:conditionalFormatting>
        <x14:conditionalFormatting xmlns:xm="http://schemas.microsoft.com/office/excel/2006/main">
          <x14:cfRule type="cellIs" priority="3" operator="equal" id="{1540D019-6BFF-43AA-BB7E-51579CE8F195}">
            <xm:f>Lists!$A$6</xm:f>
            <x14:dxf>
              <fill>
                <patternFill>
                  <bgColor rgb="FF00B050"/>
                </patternFill>
              </fill>
            </x14:dxf>
          </x14:cfRule>
          <x14:cfRule type="cellIs" priority="4" operator="equal" id="{D2F8BCAD-87BE-435B-B07B-EAA425F73446}">
            <xm:f>Lists!$A$5</xm:f>
            <x14:dxf>
              <fill>
                <patternFill>
                  <bgColor rgb="FF92D050"/>
                </patternFill>
              </fill>
            </x14:dxf>
          </x14:cfRule>
          <x14:cfRule type="cellIs" priority="5" operator="equal" id="{A5290532-5B5E-4713-9F33-35B67DAD6E19}">
            <xm:f>Lists!$A$4</xm:f>
            <x14:dxf>
              <fill>
                <patternFill>
                  <bgColor rgb="FFFFC000"/>
                </patternFill>
              </fill>
            </x14:dxf>
          </x14:cfRule>
          <x14:cfRule type="cellIs" priority="6" operator="equal" id="{34B47529-AA34-4878-AB6C-08BB3A0E26EF}">
            <xm:f>Lists!$A$3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600-000000000000}">
          <x14:formula1>
            <xm:f>Lists!$A$2:$A$6</xm:f>
          </x14:formula1>
          <xm:sqref>G10:G19</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14">
    <pageSetUpPr fitToPage="1"/>
  </sheetPr>
  <dimension ref="A2:L26"/>
  <sheetViews>
    <sheetView showGridLines="0" topLeftCell="A15" zoomScale="80" zoomScaleNormal="80" workbookViewId="0">
      <selection activeCell="G22" sqref="G22"/>
    </sheetView>
  </sheetViews>
  <sheetFormatPr baseColWidth="10" defaultColWidth="11.42578125" defaultRowHeight="15" x14ac:dyDescent="0.25"/>
  <cols>
    <col min="1" max="3" width="2.28515625" style="1" customWidth="1"/>
    <col min="4" max="4" width="3.7109375" style="1" customWidth="1"/>
    <col min="5" max="5" width="6.140625" style="1" bestFit="1" customWidth="1"/>
    <col min="6" max="6" width="60.7109375" style="1" customWidth="1"/>
    <col min="7" max="7" width="12.28515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45" t="s">
        <v>389</v>
      </c>
      <c r="G2" s="13"/>
      <c r="H2" s="10" t="s">
        <v>341</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120" customHeight="1" x14ac:dyDescent="0.25">
      <c r="F7" s="142" t="s">
        <v>392</v>
      </c>
      <c r="G7" s="142"/>
      <c r="H7" s="142"/>
      <c r="I7" s="142" t="s">
        <v>391</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68.25" customHeight="1" x14ac:dyDescent="0.25">
      <c r="A10" s="4">
        <v>1</v>
      </c>
      <c r="B10" s="4" t="s">
        <v>4</v>
      </c>
      <c r="C10" s="4" t="s">
        <v>24</v>
      </c>
      <c r="D10" s="55">
        <v>1</v>
      </c>
      <c r="E10" s="55" t="str">
        <f>CONCATENATE(B10,C10,D10)</f>
        <v>IVU1</v>
      </c>
      <c r="F10" s="59" t="s">
        <v>393</v>
      </c>
      <c r="G10" s="57">
        <v>2</v>
      </c>
      <c r="H10" s="4"/>
      <c r="I10" s="4"/>
      <c r="J10" s="4"/>
      <c r="K10" s="4"/>
      <c r="L10" s="4"/>
    </row>
    <row r="11" spans="1:12" ht="60" customHeight="1" x14ac:dyDescent="0.25">
      <c r="A11" s="3"/>
      <c r="B11" s="3" t="s">
        <v>4</v>
      </c>
      <c r="C11" s="3" t="s">
        <v>24</v>
      </c>
      <c r="D11" s="56">
        <f>D10+1</f>
        <v>2</v>
      </c>
      <c r="E11" s="56" t="str">
        <f t="shared" ref="E11:E21" si="0">CONCATENATE(B11,C11,D11)</f>
        <v>IVU2</v>
      </c>
      <c r="F11" s="58" t="s">
        <v>395</v>
      </c>
      <c r="G11" s="31">
        <v>3</v>
      </c>
      <c r="H11" s="3"/>
      <c r="I11" s="3"/>
      <c r="J11" s="3"/>
      <c r="K11" s="3"/>
      <c r="L11" s="3"/>
    </row>
    <row r="12" spans="1:12" ht="53.25" customHeight="1" x14ac:dyDescent="0.25">
      <c r="A12" s="3"/>
      <c r="B12" s="3" t="s">
        <v>4</v>
      </c>
      <c r="C12" s="3" t="s">
        <v>24</v>
      </c>
      <c r="D12" s="56">
        <f t="shared" ref="D12:D21" si="1">D11+1</f>
        <v>3</v>
      </c>
      <c r="E12" s="56" t="str">
        <f t="shared" si="0"/>
        <v>IVU3</v>
      </c>
      <c r="F12" s="58" t="s">
        <v>396</v>
      </c>
      <c r="G12" s="31">
        <v>3</v>
      </c>
      <c r="H12" s="3"/>
      <c r="I12" s="3"/>
      <c r="J12" s="3"/>
      <c r="K12" s="3"/>
      <c r="L12" s="3"/>
    </row>
    <row r="13" spans="1:12" ht="71.25" customHeight="1" x14ac:dyDescent="0.25">
      <c r="A13" s="3"/>
      <c r="B13" s="3" t="s">
        <v>4</v>
      </c>
      <c r="C13" s="3" t="s">
        <v>24</v>
      </c>
      <c r="D13" s="56">
        <f t="shared" si="1"/>
        <v>4</v>
      </c>
      <c r="E13" s="56" t="str">
        <f t="shared" si="0"/>
        <v>IVU4</v>
      </c>
      <c r="F13" s="58" t="s">
        <v>397</v>
      </c>
      <c r="G13" s="31">
        <v>3</v>
      </c>
      <c r="H13" s="3"/>
      <c r="I13" s="3"/>
      <c r="J13" s="3"/>
      <c r="K13" s="3"/>
      <c r="L13" s="3"/>
    </row>
    <row r="14" spans="1:12" ht="45" x14ac:dyDescent="0.25">
      <c r="A14" s="3"/>
      <c r="B14" s="3" t="s">
        <v>4</v>
      </c>
      <c r="C14" s="3" t="s">
        <v>24</v>
      </c>
      <c r="D14" s="56">
        <f t="shared" si="1"/>
        <v>5</v>
      </c>
      <c r="E14" s="56" t="str">
        <f t="shared" si="0"/>
        <v>IVU5</v>
      </c>
      <c r="F14" s="58" t="s">
        <v>398</v>
      </c>
      <c r="G14" s="31">
        <v>4</v>
      </c>
      <c r="H14" s="3"/>
      <c r="I14" s="3"/>
      <c r="J14" s="3"/>
      <c r="K14" s="3"/>
      <c r="L14" s="3"/>
    </row>
    <row r="15" spans="1:12" ht="90.75" customHeight="1" x14ac:dyDescent="0.25">
      <c r="A15" s="4">
        <v>1</v>
      </c>
      <c r="B15" s="4" t="s">
        <v>4</v>
      </c>
      <c r="C15" s="4" t="s">
        <v>24</v>
      </c>
      <c r="D15" s="55">
        <f t="shared" si="1"/>
        <v>6</v>
      </c>
      <c r="E15" s="55" t="str">
        <f t="shared" si="0"/>
        <v>IVU6</v>
      </c>
      <c r="F15" s="59" t="s">
        <v>399</v>
      </c>
      <c r="G15" s="57">
        <v>4</v>
      </c>
      <c r="H15" s="4"/>
      <c r="I15" s="4"/>
      <c r="J15" s="4"/>
      <c r="K15" s="4"/>
      <c r="L15" s="4"/>
    </row>
    <row r="16" spans="1:12" ht="30" x14ac:dyDescent="0.25">
      <c r="A16" s="3"/>
      <c r="B16" s="3" t="s">
        <v>4</v>
      </c>
      <c r="C16" s="3" t="s">
        <v>24</v>
      </c>
      <c r="D16" s="56">
        <f t="shared" si="1"/>
        <v>7</v>
      </c>
      <c r="E16" s="56" t="str">
        <f t="shared" si="0"/>
        <v>IVU7</v>
      </c>
      <c r="F16" s="58" t="s">
        <v>400</v>
      </c>
      <c r="G16" s="31">
        <v>3</v>
      </c>
      <c r="H16" s="3"/>
      <c r="I16" s="3"/>
      <c r="J16" s="3"/>
      <c r="K16" s="3"/>
      <c r="L16" s="3"/>
    </row>
    <row r="17" spans="1:12" ht="30" x14ac:dyDescent="0.25">
      <c r="A17" s="3"/>
      <c r="B17" s="3" t="s">
        <v>4</v>
      </c>
      <c r="C17" s="3" t="s">
        <v>24</v>
      </c>
      <c r="D17" s="56">
        <f t="shared" si="1"/>
        <v>8</v>
      </c>
      <c r="E17" s="56" t="str">
        <f t="shared" si="0"/>
        <v>IVU8</v>
      </c>
      <c r="F17" s="58" t="s">
        <v>401</v>
      </c>
      <c r="G17" s="31">
        <v>3</v>
      </c>
      <c r="H17" s="3"/>
      <c r="I17" s="3"/>
      <c r="J17" s="3"/>
      <c r="K17" s="3"/>
      <c r="L17" s="3"/>
    </row>
    <row r="18" spans="1:12" ht="45" x14ac:dyDescent="0.25">
      <c r="A18" s="3"/>
      <c r="B18" s="3" t="s">
        <v>4</v>
      </c>
      <c r="C18" s="3" t="s">
        <v>24</v>
      </c>
      <c r="D18" s="56">
        <f t="shared" si="1"/>
        <v>9</v>
      </c>
      <c r="E18" s="56" t="str">
        <f t="shared" si="0"/>
        <v>IVU9</v>
      </c>
      <c r="F18" s="58" t="s">
        <v>402</v>
      </c>
      <c r="G18" s="31">
        <v>3</v>
      </c>
      <c r="H18" s="3"/>
      <c r="I18" s="3"/>
      <c r="J18" s="3"/>
      <c r="K18" s="3"/>
      <c r="L18" s="3"/>
    </row>
    <row r="19" spans="1:12" ht="93.75" customHeight="1" x14ac:dyDescent="0.25">
      <c r="A19" s="4">
        <v>1</v>
      </c>
      <c r="B19" s="4" t="s">
        <v>4</v>
      </c>
      <c r="C19" s="4" t="s">
        <v>24</v>
      </c>
      <c r="D19" s="55">
        <f t="shared" si="1"/>
        <v>10</v>
      </c>
      <c r="E19" s="55" t="str">
        <f t="shared" si="0"/>
        <v>IVU10</v>
      </c>
      <c r="F19" s="59" t="s">
        <v>403</v>
      </c>
      <c r="G19" s="57">
        <v>2</v>
      </c>
      <c r="H19" s="4"/>
      <c r="I19" s="4"/>
      <c r="J19" s="4"/>
      <c r="K19" s="4"/>
      <c r="L19" s="4"/>
    </row>
    <row r="20" spans="1:12" ht="45" x14ac:dyDescent="0.25">
      <c r="A20" s="3"/>
      <c r="B20" s="3" t="s">
        <v>4</v>
      </c>
      <c r="C20" s="3" t="s">
        <v>24</v>
      </c>
      <c r="D20" s="56">
        <f t="shared" si="1"/>
        <v>11</v>
      </c>
      <c r="E20" s="56" t="str">
        <f t="shared" si="0"/>
        <v>IVU11</v>
      </c>
      <c r="F20" s="58" t="s">
        <v>404</v>
      </c>
      <c r="G20" s="31">
        <v>2</v>
      </c>
      <c r="H20" s="3"/>
      <c r="I20" s="3"/>
      <c r="J20" s="3"/>
      <c r="K20" s="3"/>
      <c r="L20" s="3"/>
    </row>
    <row r="21" spans="1:12" ht="45" x14ac:dyDescent="0.25">
      <c r="A21" s="4">
        <v>1</v>
      </c>
      <c r="B21" s="4" t="s">
        <v>4</v>
      </c>
      <c r="C21" s="4" t="s">
        <v>24</v>
      </c>
      <c r="D21" s="55">
        <f t="shared" si="1"/>
        <v>12</v>
      </c>
      <c r="E21" s="55" t="str">
        <f t="shared" si="0"/>
        <v>IVU12</v>
      </c>
      <c r="F21" s="59" t="s">
        <v>405</v>
      </c>
      <c r="G21" s="57">
        <v>4</v>
      </c>
      <c r="H21" s="4"/>
      <c r="I21" s="4"/>
      <c r="J21" s="4"/>
      <c r="K21" s="4"/>
      <c r="L21" s="4"/>
    </row>
    <row r="24" spans="1:12" x14ac:dyDescent="0.25">
      <c r="B24" s="11"/>
      <c r="C24" s="11"/>
      <c r="D24" s="11"/>
      <c r="E24" s="11"/>
      <c r="F24" s="12" t="s">
        <v>57</v>
      </c>
      <c r="G24" s="11"/>
    </row>
    <row r="25" spans="1:12" x14ac:dyDescent="0.25">
      <c r="A25" s="2"/>
      <c r="B25" s="14" t="s">
        <v>4</v>
      </c>
      <c r="C25" s="14" t="s">
        <v>24</v>
      </c>
      <c r="D25" s="14" t="s">
        <v>25</v>
      </c>
      <c r="E25" s="14"/>
      <c r="F25" s="14" t="s">
        <v>74</v>
      </c>
      <c r="G25" s="69">
        <f>AVERAGE($G$10:$G$21)</f>
        <v>3</v>
      </c>
    </row>
    <row r="26" spans="1:12" x14ac:dyDescent="0.25">
      <c r="A26" s="2"/>
      <c r="B26" s="14" t="s">
        <v>4</v>
      </c>
      <c r="C26" s="14" t="s">
        <v>24</v>
      </c>
      <c r="D26" s="14" t="s">
        <v>27</v>
      </c>
      <c r="E26" s="14"/>
      <c r="F26" s="14" t="s">
        <v>75</v>
      </c>
      <c r="G26" s="69">
        <f>AVERAGEIFS($G$10:$G$21,$A$10:$A$21,1)</f>
        <v>3</v>
      </c>
    </row>
  </sheetData>
  <dataConsolidate/>
  <mergeCells count="2">
    <mergeCell ref="F7:H7"/>
    <mergeCell ref="I7:L7"/>
  </mergeCells>
  <hyperlinks>
    <hyperlink ref="H4" location="Intro!A1" display="Volver al inicio" xr:uid="{C4B8E380-5835-44E1-8B91-478F2B72F1E5}"/>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30803B86-C956-4329-8A2B-767CA900632C}">
            <xm:f>OR(Intro!$H$5=1,Intro!$H$5=2)</xm:f>
            <x14:dxf>
              <fill>
                <patternFill patternType="mediumGray"/>
              </fill>
            </x14:dxf>
          </x14:cfRule>
          <xm:sqref>A10:L21</xm:sqref>
        </x14:conditionalFormatting>
        <x14:conditionalFormatting xmlns:xm="http://schemas.microsoft.com/office/excel/2006/main">
          <x14:cfRule type="expression" priority="1" id="{EBE0676E-3379-4CA7-8208-651CD464C391}">
            <xm:f>Intro!$H$5=3</xm:f>
            <x14:dxf>
              <fill>
                <patternFill patternType="mediumGray"/>
              </fill>
            </x14:dxf>
          </x14:cfRule>
          <xm:sqref>A11:L14 A16:L18 A20:L20</xm:sqref>
        </x14:conditionalFormatting>
        <x14:conditionalFormatting xmlns:xm="http://schemas.microsoft.com/office/excel/2006/main">
          <x14:cfRule type="cellIs" priority="11" operator="equal" id="{DC5A01F8-F3C5-42C7-A04E-6BD10063B9B0}">
            <xm:f>Lists!$A$6</xm:f>
            <x14:dxf>
              <fill>
                <patternFill>
                  <bgColor rgb="FF00B050"/>
                </patternFill>
              </fill>
            </x14:dxf>
          </x14:cfRule>
          <x14:cfRule type="cellIs" priority="12" operator="equal" id="{D4C5483D-E581-4BBE-BB75-D79C547CF087}">
            <xm:f>Lists!$A$5</xm:f>
            <x14:dxf>
              <fill>
                <patternFill>
                  <bgColor rgb="FF92D050"/>
                </patternFill>
              </fill>
            </x14:dxf>
          </x14:cfRule>
          <x14:cfRule type="cellIs" priority="13" operator="equal" id="{8802C60A-F40F-4B49-8C88-9A63618508E0}">
            <xm:f>Lists!$A$4</xm:f>
            <x14:dxf>
              <fill>
                <patternFill>
                  <bgColor rgb="FFFFC000"/>
                </patternFill>
              </fill>
            </x14:dxf>
          </x14:cfRule>
          <x14:cfRule type="cellIs" priority="14" operator="equal" id="{08EB8986-CFF8-4C7C-AE6F-F74B9E8F037E}">
            <xm:f>Lists!$A$3</xm:f>
            <x14:dxf>
              <fill>
                <patternFill>
                  <bgColor rgb="FFFF0000"/>
                </patternFill>
              </fill>
            </x14:dxf>
          </x14:cfRule>
          <xm:sqref>G3:G6</xm:sqref>
        </x14:conditionalFormatting>
        <x14:conditionalFormatting xmlns:xm="http://schemas.microsoft.com/office/excel/2006/main">
          <x14:cfRule type="cellIs" priority="15" operator="equal" id="{758E0152-1F85-4CFD-8EA4-E65A9AC041FC}">
            <xm:f>Lists!$A$6</xm:f>
            <x14:dxf>
              <fill>
                <patternFill>
                  <bgColor rgb="FF00B050"/>
                </patternFill>
              </fill>
            </x14:dxf>
          </x14:cfRule>
          <x14:cfRule type="cellIs" priority="16" operator="equal" id="{D618935A-E1CD-4E1B-A430-D0D7FC8A4428}">
            <xm:f>Lists!$A$5</xm:f>
            <x14:dxf>
              <fill>
                <patternFill>
                  <bgColor rgb="FF92D050"/>
                </patternFill>
              </fill>
            </x14:dxf>
          </x14:cfRule>
          <x14:cfRule type="cellIs" priority="17" operator="equal" id="{5AAF37F0-4D72-4F8F-8E27-0BC7A373D120}">
            <xm:f>Lists!$A$4</xm:f>
            <x14:dxf>
              <fill>
                <patternFill>
                  <bgColor rgb="FFFFC000"/>
                </patternFill>
              </fill>
            </x14:dxf>
          </x14:cfRule>
          <x14:cfRule type="cellIs" priority="18" operator="equal" id="{7DAA86D5-884D-41C9-BEAD-5F42B5AE63A7}">
            <xm:f>Lists!$A$3</xm:f>
            <x14:dxf>
              <fill>
                <patternFill>
                  <bgColor rgb="FFFF0000"/>
                </patternFill>
              </fill>
            </x14:dxf>
          </x14:cfRule>
          <xm:sqref>G8</xm:sqref>
        </x14:conditionalFormatting>
        <x14:conditionalFormatting xmlns:xm="http://schemas.microsoft.com/office/excel/2006/main">
          <x14:cfRule type="cellIs" priority="7" operator="equal" id="{FFD7A5E0-55E5-4569-BE9D-886DCFCE9357}">
            <xm:f>Lists!$A$6</xm:f>
            <x14:dxf>
              <fill>
                <patternFill>
                  <bgColor rgb="FF00B050"/>
                </patternFill>
              </fill>
            </x14:dxf>
          </x14:cfRule>
          <x14:cfRule type="cellIs" priority="8" operator="equal" id="{9107ECD4-FBE9-420D-A126-A42B197ED947}">
            <xm:f>Lists!$A$5</xm:f>
            <x14:dxf>
              <fill>
                <patternFill>
                  <bgColor rgb="FF92D050"/>
                </patternFill>
              </fill>
            </x14:dxf>
          </x14:cfRule>
          <x14:cfRule type="cellIs" priority="9" operator="equal" id="{A1E6C5E8-189E-457E-B6F3-124079D9B7E9}">
            <xm:f>Lists!$A$4</xm:f>
            <x14:dxf>
              <fill>
                <patternFill>
                  <bgColor rgb="FFFFC000"/>
                </patternFill>
              </fill>
            </x14:dxf>
          </x14:cfRule>
          <x14:cfRule type="cellIs" priority="10" operator="equal" id="{627536A7-C7AA-4015-8D71-9279BF8B46DE}">
            <xm:f>Lists!$A$3</xm:f>
            <x14:dxf>
              <fill>
                <patternFill>
                  <bgColor rgb="FFFF0000"/>
                </patternFill>
              </fill>
            </x14:dxf>
          </x14:cfRule>
          <xm:sqref>G10:G1048576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1700-000000000000}">
          <x14:formula1>
            <xm:f>Lists!$A$2:$A$6</xm:f>
          </x14:formula1>
          <xm:sqref>G10:G21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tabColor rgb="FF002060"/>
    <pageSetUpPr fitToPage="1"/>
  </sheetPr>
  <dimension ref="A1:V32"/>
  <sheetViews>
    <sheetView showGridLines="0" tabSelected="1" zoomScale="80" zoomScaleNormal="80" workbookViewId="0">
      <selection activeCell="A10" sqref="A10"/>
    </sheetView>
  </sheetViews>
  <sheetFormatPr baseColWidth="10" defaultColWidth="11.42578125" defaultRowHeight="15" x14ac:dyDescent="0.25"/>
  <cols>
    <col min="1" max="1" width="22.85546875" style="1" customWidth="1"/>
    <col min="2" max="22" width="6.42578125" style="1" customWidth="1"/>
    <col min="23" max="16384" width="11.42578125" style="1"/>
  </cols>
  <sheetData>
    <row r="1" spans="1:22" ht="15.75" thickBot="1" x14ac:dyDescent="0.3">
      <c r="A1" s="140" t="s">
        <v>409</v>
      </c>
      <c r="B1" s="141"/>
      <c r="C1" s="141"/>
      <c r="D1" s="141"/>
      <c r="E1" s="141"/>
      <c r="F1" s="141"/>
    </row>
    <row r="2" spans="1:22" ht="15.75" thickBot="1" x14ac:dyDescent="0.3">
      <c r="A2" s="87" t="s">
        <v>406</v>
      </c>
      <c r="B2" s="88" t="s">
        <v>1</v>
      </c>
      <c r="C2" s="88" t="s">
        <v>2</v>
      </c>
      <c r="D2" s="88" t="s">
        <v>3</v>
      </c>
      <c r="E2" s="89" t="s">
        <v>4</v>
      </c>
      <c r="F2" s="89" t="s">
        <v>31</v>
      </c>
    </row>
    <row r="3" spans="1:22" x14ac:dyDescent="0.25">
      <c r="A3" s="30" t="s">
        <v>410</v>
      </c>
      <c r="B3" s="110">
        <f>AVERAGE(B9:F9)</f>
        <v>2.7</v>
      </c>
      <c r="C3" s="110">
        <f>AVERAGE(G9:H9)</f>
        <v>2.9</v>
      </c>
      <c r="D3" s="110">
        <f>AVERAGE(I9:R9)</f>
        <v>2.803962703962704</v>
      </c>
      <c r="E3" s="110">
        <f>AVERAGE(S9:V9)</f>
        <v>2.853030303030303</v>
      </c>
      <c r="F3" s="111">
        <f>AVERAGE(B3:E3)</f>
        <v>2.8142482517482517</v>
      </c>
    </row>
    <row r="4" spans="1:22" ht="15.75" thickBot="1" x14ac:dyDescent="0.3">
      <c r="A4" s="7" t="s">
        <v>411</v>
      </c>
      <c r="B4" s="112">
        <f>AVERAGE(B10:F10)</f>
        <v>2.8833333333333333</v>
      </c>
      <c r="C4" s="112">
        <f>AVERAGE(G10:H10)</f>
        <v>3.375</v>
      </c>
      <c r="D4" s="112">
        <f>AVERAGE(I10:R10)</f>
        <v>2.835952380952381</v>
      </c>
      <c r="E4" s="112">
        <f>AVERAGE(S10:V10)</f>
        <v>2.7875000000000001</v>
      </c>
      <c r="F4" s="113">
        <f>AVERAGE(B4:E4)</f>
        <v>2.9704464285714285</v>
      </c>
    </row>
    <row r="5" spans="1:22" ht="15.75" thickBot="1" x14ac:dyDescent="0.3"/>
    <row r="6" spans="1:22" ht="15.75" thickBot="1" x14ac:dyDescent="0.3">
      <c r="A6" s="137" t="s">
        <v>412</v>
      </c>
      <c r="B6" s="138"/>
      <c r="C6" s="138"/>
      <c r="D6" s="138"/>
      <c r="E6" s="138"/>
      <c r="F6" s="138"/>
      <c r="G6" s="138"/>
      <c r="H6" s="138"/>
      <c r="I6" s="138"/>
      <c r="J6" s="138"/>
      <c r="K6" s="138"/>
      <c r="L6" s="138"/>
      <c r="M6" s="138"/>
      <c r="N6" s="138"/>
      <c r="O6" s="138"/>
      <c r="P6" s="138"/>
      <c r="Q6" s="138"/>
      <c r="R6" s="138"/>
      <c r="S6" s="138"/>
      <c r="T6" s="138"/>
      <c r="U6" s="138"/>
      <c r="V6" s="139"/>
    </row>
    <row r="7" spans="1:22" x14ac:dyDescent="0.25">
      <c r="A7" s="26" t="s">
        <v>406</v>
      </c>
      <c r="B7" s="30" t="s">
        <v>1</v>
      </c>
      <c r="C7" s="85" t="s">
        <v>1</v>
      </c>
      <c r="D7" s="28" t="s">
        <v>1</v>
      </c>
      <c r="E7" s="28" t="s">
        <v>1</v>
      </c>
      <c r="F7" s="29" t="s">
        <v>1</v>
      </c>
      <c r="G7" s="30" t="s">
        <v>2</v>
      </c>
      <c r="H7" s="103" t="s">
        <v>2</v>
      </c>
      <c r="I7" s="30" t="s">
        <v>3</v>
      </c>
      <c r="J7" s="28" t="s">
        <v>3</v>
      </c>
      <c r="K7" s="85" t="s">
        <v>3</v>
      </c>
      <c r="L7" s="28" t="s">
        <v>3</v>
      </c>
      <c r="M7" s="28" t="s">
        <v>3</v>
      </c>
      <c r="N7" s="85" t="s">
        <v>3</v>
      </c>
      <c r="O7" s="85" t="s">
        <v>3</v>
      </c>
      <c r="P7" s="28" t="s">
        <v>3</v>
      </c>
      <c r="Q7" s="28" t="s">
        <v>3</v>
      </c>
      <c r="R7" s="29" t="s">
        <v>3</v>
      </c>
      <c r="S7" s="105" t="s">
        <v>4</v>
      </c>
      <c r="T7" s="28" t="s">
        <v>4</v>
      </c>
      <c r="U7" s="28" t="s">
        <v>4</v>
      </c>
      <c r="V7" s="29" t="s">
        <v>4</v>
      </c>
    </row>
    <row r="8" spans="1:22" ht="15.75" thickBot="1" x14ac:dyDescent="0.3">
      <c r="A8" s="27" t="s">
        <v>407</v>
      </c>
      <c r="B8" s="7" t="s">
        <v>5</v>
      </c>
      <c r="C8" s="86" t="s">
        <v>6</v>
      </c>
      <c r="D8" s="8" t="s">
        <v>7</v>
      </c>
      <c r="E8" s="8" t="s">
        <v>8</v>
      </c>
      <c r="F8" s="9" t="s">
        <v>9</v>
      </c>
      <c r="G8" s="7" t="s">
        <v>10</v>
      </c>
      <c r="H8" s="104" t="s">
        <v>11</v>
      </c>
      <c r="I8" s="7" t="s">
        <v>12</v>
      </c>
      <c r="J8" s="8" t="s">
        <v>1</v>
      </c>
      <c r="K8" s="86" t="s">
        <v>13</v>
      </c>
      <c r="L8" s="8" t="s">
        <v>14</v>
      </c>
      <c r="M8" s="8" t="s">
        <v>15</v>
      </c>
      <c r="N8" s="86" t="s">
        <v>16</v>
      </c>
      <c r="O8" s="86" t="s">
        <v>17</v>
      </c>
      <c r="P8" s="8" t="s">
        <v>18</v>
      </c>
      <c r="Q8" s="8" t="s">
        <v>19</v>
      </c>
      <c r="R8" s="9" t="s">
        <v>20</v>
      </c>
      <c r="S8" s="106" t="s">
        <v>21</v>
      </c>
      <c r="T8" s="8" t="s">
        <v>22</v>
      </c>
      <c r="U8" s="8" t="s">
        <v>23</v>
      </c>
      <c r="V8" s="9" t="s">
        <v>24</v>
      </c>
    </row>
    <row r="9" spans="1:22" x14ac:dyDescent="0.25">
      <c r="A9" s="90" t="s">
        <v>413</v>
      </c>
      <c r="B9" s="91">
        <f>IFERROR(AVERAGE($B$13:$B$27),"NA")</f>
        <v>2.5</v>
      </c>
      <c r="C9" s="92">
        <f>IFERROR(AVERAGE($C$13:$C$26),"NA")</f>
        <v>3.1</v>
      </c>
      <c r="D9" s="92">
        <f>IFERROR(AVERAGE($D$13:$D$24),"NA")</f>
        <v>2.6</v>
      </c>
      <c r="E9" s="92">
        <f>IFERROR(AVERAGE($E$13:$E$19),"NA")</f>
        <v>2.5</v>
      </c>
      <c r="F9" s="93">
        <f>IFERROR(AVERAGE($F$13:$F$26),"NA")</f>
        <v>2.8</v>
      </c>
      <c r="G9" s="91">
        <f>IFERROR(AVERAGE($G$13:$G$25),"NA")</f>
        <v>2.8</v>
      </c>
      <c r="H9" s="93">
        <f>IFERROR(AVERAGE($H$13:$H$32),"NA")</f>
        <v>3</v>
      </c>
      <c r="I9" s="91">
        <f>IFERROR(AVERAGE($I$13:$I$28),"NA")</f>
        <v>3.0909090909090908</v>
      </c>
      <c r="J9" s="92">
        <f>IFERROR(AVERAGE($J$13:$J$30),"NA")</f>
        <v>2.6153846153846154</v>
      </c>
      <c r="K9" s="92">
        <f>IFERROR(AVERAGE($K$13:$K$32),"NA")</f>
        <v>2.85</v>
      </c>
      <c r="L9" s="92">
        <f>IFERROR(AVERAGE($L$13:$L$26),"NA")</f>
        <v>2.8</v>
      </c>
      <c r="M9" s="92">
        <f>IFERROR(AVERAGE($M$13:$M$25),"NA")</f>
        <v>2.7</v>
      </c>
      <c r="N9" s="92">
        <f>IFERROR(AVERAGE($N$13:$N$30),"NA")</f>
        <v>2.5833333333333335</v>
      </c>
      <c r="O9" s="92">
        <f>IFERROR(AVERAGE($O$13:$O$32),"NA")</f>
        <v>2.6</v>
      </c>
      <c r="P9" s="92">
        <f>IFERROR(AVERAGE($P$13:$P$23),"NA")</f>
        <v>2.8</v>
      </c>
      <c r="Q9" s="92">
        <f>IFERROR(AVERAGE($Q$13:$Q$30),"NA")</f>
        <v>2.5</v>
      </c>
      <c r="R9" s="93">
        <f>IFERROR(AVERAGE($R$13:$R$32),"NA")</f>
        <v>3.5</v>
      </c>
      <c r="S9" s="94">
        <f>IFERROR(AVERAGE($S$13:$S$31),"NA")</f>
        <v>2.6666666666666665</v>
      </c>
      <c r="T9" s="92">
        <f>IFERROR(AVERAGE($T$13:$T$30),"NA")</f>
        <v>2.5454545454545454</v>
      </c>
      <c r="U9" s="92">
        <f>IFERROR(AVERAGE($U$13:$U$27),"NA")</f>
        <v>3.2</v>
      </c>
      <c r="V9" s="95">
        <f>IFERROR(AVERAGE($V$13:$V$31),"NA")</f>
        <v>3</v>
      </c>
    </row>
    <row r="10" spans="1:22" ht="15.75" thickBot="1" x14ac:dyDescent="0.3">
      <c r="A10" s="7" t="s">
        <v>411</v>
      </c>
      <c r="B10" s="97">
        <f>IF(B9="NA","NA",+A!G24)</f>
        <v>2.75</v>
      </c>
      <c r="C10" s="98">
        <f>IF(C9="NA","NA",+B!G24)</f>
        <v>3.25</v>
      </c>
      <c r="D10" s="99">
        <f>IF(D9="NA","NA",+'C'!G24)</f>
        <v>2.75</v>
      </c>
      <c r="E10" s="99">
        <f>IF(E9="NA","NA",+D!G18)</f>
        <v>3</v>
      </c>
      <c r="F10" s="100">
        <f>IF(F9="NA","NA",+E!G24)</f>
        <v>2.6666666666666665</v>
      </c>
      <c r="G10" s="97">
        <f>IF(G9="NA","NA",+F!G24)</f>
        <v>3.25</v>
      </c>
      <c r="H10" s="100">
        <f>IF(H9="NA","NA",+G!G31)</f>
        <v>3.5</v>
      </c>
      <c r="I10" s="97">
        <f>IF(I9="NA","NA",+H!G25)</f>
        <v>3.25</v>
      </c>
      <c r="J10" s="99">
        <f>IF(J9="NA","NA",+I!G27)</f>
        <v>2.4</v>
      </c>
      <c r="K10" s="99">
        <f>IF(K9="NA","NA",+J!G40)</f>
        <v>3.1428571428571428</v>
      </c>
      <c r="L10" s="99">
        <f>IF(L9="NA","NA",+K!G24)</f>
        <v>3</v>
      </c>
      <c r="M10" s="99">
        <f>IF(M9="NA","NA",+L!G24)</f>
        <v>2.5</v>
      </c>
      <c r="N10" s="99">
        <f>IF(N9="NA","NA",+M!G26)</f>
        <v>2.25</v>
      </c>
      <c r="O10" s="99">
        <f>IF(O9="NA","NA",+N!G29)</f>
        <v>2.4</v>
      </c>
      <c r="P10" s="99">
        <f>IF(P9="NA","NA",+O!G24)</f>
        <v>3.25</v>
      </c>
      <c r="Q10" s="99">
        <f>IF(Q9="NA","NA",+P!G32)</f>
        <v>2.1666666666666665</v>
      </c>
      <c r="R10" s="100">
        <f>IF(R9="NA","NA",+Q!G28)</f>
        <v>4</v>
      </c>
      <c r="S10" s="101">
        <f>IF(S9="NA","NA",+'R'!G29)</f>
        <v>2.4</v>
      </c>
      <c r="T10" s="99">
        <f>IF(T9="NA","NA",+S!G25)</f>
        <v>2.75</v>
      </c>
      <c r="U10" s="99">
        <f>IF(U9="NA","NA",+T!G24)</f>
        <v>3</v>
      </c>
      <c r="V10" s="102">
        <f>IF(V9="NA","NA",+U!G26)</f>
        <v>3</v>
      </c>
    </row>
    <row r="11" spans="1:22" ht="15.75" thickBot="1" x14ac:dyDescent="0.3">
      <c r="A11" s="25"/>
      <c r="B11" s="2"/>
      <c r="C11" s="2"/>
      <c r="D11" s="2"/>
      <c r="E11" s="2"/>
      <c r="F11" s="2"/>
      <c r="G11" s="2"/>
      <c r="H11" s="2"/>
      <c r="I11" s="2"/>
      <c r="J11" s="2"/>
      <c r="K11" s="2"/>
      <c r="L11" s="2"/>
      <c r="M11" s="2"/>
      <c r="N11" s="2"/>
      <c r="O11" s="2"/>
      <c r="P11" s="2"/>
      <c r="Q11" s="2"/>
      <c r="R11" s="2"/>
      <c r="S11" s="2"/>
      <c r="T11" s="2"/>
      <c r="U11" s="2"/>
      <c r="V11" s="44"/>
    </row>
    <row r="12" spans="1:22" ht="15.75" thickBot="1" x14ac:dyDescent="0.3">
      <c r="A12" s="63" t="s">
        <v>408</v>
      </c>
      <c r="B12" s="46" t="s">
        <v>5</v>
      </c>
      <c r="C12" s="47" t="s">
        <v>6</v>
      </c>
      <c r="D12" s="47" t="s">
        <v>7</v>
      </c>
      <c r="E12" s="47" t="s">
        <v>8</v>
      </c>
      <c r="F12" s="48" t="s">
        <v>9</v>
      </c>
      <c r="G12" s="68" t="s">
        <v>10</v>
      </c>
      <c r="H12" s="67" t="s">
        <v>11</v>
      </c>
      <c r="I12" s="46" t="s">
        <v>12</v>
      </c>
      <c r="J12" s="47" t="s">
        <v>1</v>
      </c>
      <c r="K12" s="47" t="s">
        <v>13</v>
      </c>
      <c r="L12" s="47" t="s">
        <v>14</v>
      </c>
      <c r="M12" s="47" t="s">
        <v>15</v>
      </c>
      <c r="N12" s="47" t="s">
        <v>16</v>
      </c>
      <c r="O12" s="47" t="s">
        <v>17</v>
      </c>
      <c r="P12" s="47" t="s">
        <v>18</v>
      </c>
      <c r="Q12" s="47" t="s">
        <v>19</v>
      </c>
      <c r="R12" s="48" t="s">
        <v>20</v>
      </c>
      <c r="S12" s="66" t="s">
        <v>21</v>
      </c>
      <c r="T12" s="66" t="s">
        <v>22</v>
      </c>
      <c r="U12" s="66" t="s">
        <v>23</v>
      </c>
      <c r="V12" s="67" t="s">
        <v>24</v>
      </c>
    </row>
    <row r="13" spans="1:22" x14ac:dyDescent="0.25">
      <c r="A13" s="64">
        <v>1</v>
      </c>
      <c r="B13" s="109">
        <f>IF(AND(Intro!$H$5=1,VLOOKUP(Results!B$12,Lists!$E$2:$F$22,2,FALSE)=0),"NA",IF(AND(Intro!$H$5=2,VLOOKUP(Results!B$12,Lists!$E$2:$F$22,2,FALSE)=0),"NA",IF(AND(Intro!$H$5=1,VLOOKUP(Results!B$12,Lists!$E$2:$F$22,2,FALSE)=1,A!A10=1),A!G10,IF(AND(Intro!$H$5=2,VLOOKUP(Results!B$12,Lists!$E$2:$F$22,2,FALSE)=1),A!G10,IF(AND(Intro!$H$5=3,A!A10=1),A!G10,IF(Intro!$H$5=4,A!G10,"NA"))))))</f>
        <v>4</v>
      </c>
      <c r="C13" s="38">
        <f>IF(AND(Intro!$H$5=1,VLOOKUP(Results!C$12,Lists!$E$2:$F$22,2,FALSE)=0),"NA",IF(AND(Intro!$H$5=2,VLOOKUP(Results!C$12,Lists!$E$2:$F$22,2,FALSE)=0),"NA",IF(AND(Intro!$H$5=1,VLOOKUP(Results!C$12,Lists!$E$2:$F$22,2,FALSE)=1,B!$A10=1),B!$G10,IF(AND(Intro!$H$5=2,VLOOKUP(Results!C$12,Lists!$E$2:$F$22,2,FALSE)=1),B!$G10,IF(AND(Intro!$H$5=3,B!$A10=1),B!$G10,IF(Intro!$H$5=4,B!$G10,"NA"))))))</f>
        <v>4</v>
      </c>
      <c r="D13" s="38">
        <f>IF(AND(Intro!$H$5=1,VLOOKUP(Results!D$12,Lists!$E$2:$F$22,2,FALSE)=0),"NA",IF(AND(Intro!$H$5=2,VLOOKUP(Results!D$12,Lists!$E$2:$F$22,2,FALSE)=0),"NA",IF(AND(Intro!$H$5=1,VLOOKUP(Results!D$12,Lists!$E$2:$F$22,2,FALSE)=1,'C'!$A10=1),'C'!$G10,IF(AND(Intro!$H$5=2,VLOOKUP(Results!D$12,Lists!$E$2:$F$22,2,FALSE)=1),'C'!$G10,IF(AND(Intro!$H$5=3,'C'!$A10=1),'C'!$G10,IF(Intro!$H$5=4,'C'!$G10,"NA"))))))</f>
        <v>1</v>
      </c>
      <c r="E13" s="38">
        <f>IF(AND(Intro!$H$5=1,VLOOKUP(Results!E$12,Lists!$E$2:$F$22,2,FALSE)=0),"NA",IF(AND(Intro!$H$5=2,VLOOKUP(Results!E$12,Lists!$E$2:$F$22,2,FALSE)=0),"NA",IF(AND(Intro!$H$5=1,VLOOKUP(Results!E$12,Lists!$E$2:$F$22,2,FALSE)=1,D!$A10=1),D!$G10,IF(AND(Intro!$H$5=2,VLOOKUP(Results!E$12,Lists!$E$2:$F$22,2,FALSE)=1),D!$G10,IF(AND(Intro!$H$5=3,D!$A10=1),D!$G10,IF(Intro!$H$5=4,D!$G10,"NA"))))))</f>
        <v>3</v>
      </c>
      <c r="F13" s="37">
        <f>IF(AND(Intro!$H$5=1,VLOOKUP(Results!F$12,Lists!$E$2:$F$22,2,FALSE)=0),"NA",IF(AND(Intro!$H$5=2,VLOOKUP(Results!F$12,Lists!$E$2:$F$22,2,FALSE)=0),"NA",IF(AND(Intro!$H$5=1,VLOOKUP(Results!F$12,Lists!$E$2:$F$22,2,FALSE)=1,E!$A10=1),E!$G10,IF(AND(Intro!$H$5=2,VLOOKUP(Results!F$12,Lists!$E$2:$F$22,2,FALSE)=1),E!$G10,IF(AND(Intro!$H$5=3,E!$A10=1),E!$G10,IF(Intro!$H$5=4,E!$G10,"NA"))))))</f>
        <v>2</v>
      </c>
      <c r="G13" s="36">
        <f>IF(AND(Intro!$H$5=1,VLOOKUP(Results!G$12,Lists!$E$2:$F$22,2,FALSE)=0),"NA",IF(AND(Intro!$H$5=2,VLOOKUP(Results!G$12,Lists!$E$2:$F$22,2,FALSE)=0),"NA",IF(AND(Intro!$H$5=1,VLOOKUP(Results!G$12,Lists!$E$2:$F$22,2,FALSE)=1,F!$A10=1),F!$G10,IF(AND(Intro!$H$5=2,VLOOKUP(Results!G$12,Lists!$E$2:$F$22,2,FALSE)=1),F!$G10,IF(AND(Intro!$H$5=3,F!$A10=1),F!$G10,IF(Intro!$H$5=4,F!$G10,"NA"))))))</f>
        <v>3</v>
      </c>
      <c r="H13" s="37">
        <f>IF(AND(Intro!$H$5=1,VLOOKUP(Results!H$12,Lists!$E$2:$F$22,2,FALSE)=0),"NA",IF(AND(Intro!$H$5=2,VLOOKUP(Results!H$12,Lists!$E$2:$F$22,2,FALSE)=0),"NA",IF(AND(Intro!$H$5=1,VLOOKUP(Results!H$12,Lists!$E$2:$F$22,2,FALSE)=1,G!$A10=1),G!$G10,IF(AND(Intro!$H$5=2,VLOOKUP(Results!H$12,Lists!$E$2:$F$22,2,FALSE)=1),G!$G10,IF(AND(Intro!$H$5=3,G!$A10=1),G!$G10,IF(Intro!$H$5=4,G!$G10,"NA"))))))</f>
        <v>4</v>
      </c>
      <c r="I13" s="36">
        <f>IF(AND(Intro!$H$5=1,VLOOKUP(Results!I$12,Lists!$E$2:$F$22,2,FALSE)=0),"NA",IF(AND(Intro!$H$5=2,VLOOKUP(Results!I$12,Lists!$E$2:$F$22,2,FALSE)=0),"NA",IF(AND(Intro!$H$5=1,VLOOKUP(Results!I$12,Lists!$E$2:$F$22,2,FALSE)=1,H!$A10=1),H!$G10,IF(AND(Intro!$H$5=2,VLOOKUP(Results!I$12,Lists!$E$2:$F$22,2,FALSE)=1),H!$G10,IF(AND(Intro!$H$5=3,H!$A10=1),H!$G10,IF(Intro!$H$5=4,H!$G10,"NA"))))))</f>
        <v>3</v>
      </c>
      <c r="J13" s="38">
        <f>IF(AND(Intro!$H$5=1,VLOOKUP(Results!J$12,Lists!$E$2:$F$22,2,FALSE)=0),"NA",IF(AND(Intro!$H$5=2,VLOOKUP(Results!J$12,Lists!$E$2:$F$22,2,FALSE)=0),"NA",IF(AND(Intro!$H$5=1,VLOOKUP(Results!J$12,Lists!$E$2:$F$22,2,FALSE)=1,I!$A10=1),I!$G10,IF(AND(Intro!$H$5=2,VLOOKUP(Results!J$12,Lists!$E$2:$F$22,2,FALSE)=1),I!$G10,IF(AND(Intro!$H$5=3,I!$A10=1),I!$G10,IF(Intro!$H$5=4,I!$G10,"NA"))))))</f>
        <v>2</v>
      </c>
      <c r="K13" s="38">
        <f>IF(AND(Intro!$H$5=1,VLOOKUP(Results!K$12,Lists!$E$2:$F$22,2,FALSE)=0),"NA",IF(AND(Intro!$H$5=2,VLOOKUP(Results!K$12,Lists!$E$2:$F$22,2,FALSE)=0),"NA",IF(AND(Intro!$H$5=1,VLOOKUP(Results!K$12,Lists!$E$2:$F$22,2,FALSE)=1,J!$A11=1),J!$G11,IF(AND(Intro!$H$5=2,VLOOKUP(Results!K$12,Lists!$E$2:$F$22,2,FALSE)=1),J!$G11,IF(AND(Intro!$H$5=3,J!$A11=1),J!$G11,IF(Intro!$H$5=4,J!$G11,"NA"))))))</f>
        <v>2</v>
      </c>
      <c r="L13" s="38">
        <f>IF(AND(Intro!$H$5=1,VLOOKUP(Results!L$12,Lists!$E$2:$F$22,2,FALSE)=0),"NA",IF(AND(Intro!$H$5=2,VLOOKUP(Results!L$12,Lists!$E$2:$F$22,2,FALSE)=0),"NA",IF(AND(Intro!$H$5=1,VLOOKUP(Results!L$12,Lists!$E$2:$F$22,2,FALSE)=1,K!$A10=1),K!$G10,IF(AND(Intro!$H$5=2,VLOOKUP(Results!L$12,Lists!$E$2:$F$22,2,FALSE)=1),K!$G10,IF(AND(Intro!$H$5=3,K!$A10=1),K!$G10,IF(Intro!$H$5=4,K!$G10,"NA"))))))</f>
        <v>3</v>
      </c>
      <c r="M13" s="38">
        <f>IF(AND(Intro!$H$5=1,VLOOKUP(Results!M$12,Lists!$E$2:$F$22,2,FALSE)=0),"NA",IF(AND(Intro!$H$5=2,VLOOKUP(Results!M$12,Lists!$E$2:$F$22,2,FALSE)=0),"NA",IF(AND(Intro!$H$5=1,VLOOKUP(Results!M$12,Lists!$E$2:$F$22,2,FALSE)=1,L!$A10=1),L!$G10,IF(AND(Intro!$H$5=2,VLOOKUP(Results!M$12,Lists!$E$2:$F$22,2,FALSE)=1),L!$G10,IF(AND(Intro!$H$5=3,L!$A10=1),L!$G10,IF(Intro!$H$5=4,L!$G10,"NA"))))))</f>
        <v>4</v>
      </c>
      <c r="N13" s="38">
        <f>IF(AND(Intro!$H$5=1,VLOOKUP(Results!N$12,Lists!$E$2:$F$22,2,FALSE)=0),"NA",IF(AND(Intro!$H$5=2,VLOOKUP(Results!N$12,Lists!$E$2:$F$22,2,FALSE)=0),"NA",IF(AND(Intro!$H$5=1,VLOOKUP(Results!N$12,Lists!$E$2:$F$22,2,FALSE)=1,M!$A10=1),M!$G10,IF(AND(Intro!$H$5=2,VLOOKUP(Results!N$12,Lists!$E$2:$F$22,2,FALSE)=1),M!$G10,IF(AND(Intro!$H$5=3,M!$A10=1),M!$G10,IF(Intro!$H$5=4,M!$G10,"NA"))))))</f>
        <v>2</v>
      </c>
      <c r="O13" s="38">
        <f>IF(AND(Intro!$H$5=1,VLOOKUP(Results!O$12,Lists!$E$2:$F$22,2,FALSE)=0),"NA",IF(AND(Intro!$H$5=2,VLOOKUP(Results!O$12,Lists!$E$2:$F$22,2,FALSE)=0),"NA",IF(AND(Intro!$H$5=1,VLOOKUP(Results!O$12,Lists!$E$2:$F$22,2,FALSE)=1,N!$A10=1),N!$G10,IF(AND(Intro!$H$5=2,VLOOKUP(Results!O$12,Lists!$E$2:$F$22,2,FALSE)=1),N!$G10,IF(AND(Intro!$H$5=3,N!$A10=1),N!$G10,IF(Intro!$H$5=4,N!$G10,"NA"))))))</f>
        <v>2</v>
      </c>
      <c r="P13" s="38">
        <f>IF(AND(Intro!$H$5=1,VLOOKUP(Results!P$12,Lists!$E$2:$F$22,2,FALSE)=0),"NA",IF(AND(Intro!$H$5=2,VLOOKUP(Results!P$12,Lists!$E$2:$F$22,2,FALSE)=0),"NA",IF(AND(Intro!$H$5=1,VLOOKUP(Results!P$12,Lists!$E$2:$F$22,2,FALSE)=1,O!$A10=1),O!$G10,IF(AND(Intro!$H$5=2,VLOOKUP(Results!P$12,Lists!$E$2:$F$22,2,FALSE)=1),O!$G10,IF(AND(Intro!$H$5=3,O!$A10=1),O!$G10,IF(Intro!$H$5=4,O!$G10,"NA"))))))</f>
        <v>4</v>
      </c>
      <c r="Q13" s="38">
        <f>IF(AND(Intro!$H$5=1,VLOOKUP(Results!Q$12,Lists!$E$2:$F$22,2,FALSE)=0),"NA",IF(AND(Intro!$H$5=2,VLOOKUP(Results!Q$12,Lists!$E$2:$F$22,2,FALSE)=0),"NA",IF(AND(Intro!$H$5=1,VLOOKUP(Results!Q$12,Lists!$E$2:$F$22,2,FALSE)=1,P!$A10=1),P!$G10,IF(AND(Intro!$H$5=2,VLOOKUP(Results!Q$12,Lists!$E$2:$F$22,2,FALSE)=1),P!$G10,IF(AND(Intro!$H$5=3,P!$A10=1),P!$G10,IF(Intro!$H$5=4,P!$G10,"NA"))))))</f>
        <v>1</v>
      </c>
      <c r="R13" s="37">
        <f>IF(AND(Intro!$H$5=1,VLOOKUP(Results!R$12,Lists!$E$2:$F$22,2,FALSE)=0),"NA",IF(AND(Intro!$H$5=2,VLOOKUP(Results!R$12,Lists!$E$2:$F$22,2,FALSE)=0),"NA",IF(AND(Intro!$H$5=1,VLOOKUP(Results!R$12,Lists!$E$2:$F$22,2,FALSE)=1,Q!$A10=1),Q!$G10,IF(AND(Intro!$H$5=2,VLOOKUP(Results!R$12,Lists!$E$2:$F$22,2,FALSE)=1),Q!$G10,IF(AND(Intro!$H$5=3,Q!$A10=1),Q!$G10,IF(Intro!$H$5=4,Q!$G10,"NA"))))))</f>
        <v>4</v>
      </c>
      <c r="S13" s="43">
        <f>IF(AND(Intro!$H$5=1,VLOOKUP(Results!S$12,Lists!$E$2:$F$22,2,FALSE)=0),"NA",IF(AND(Intro!$H$5=2,VLOOKUP(Results!S$12,Lists!$E$2:$F$22,2,FALSE)=0),"NA",IF(AND(Intro!$H$5=1,VLOOKUP(Results!S$12,Lists!$E$2:$F$22,2,FALSE)=1,'R'!$A10=1),'R'!$G10,IF(AND(Intro!$H$5=2,VLOOKUP(Results!S$12,Lists!$E$2:$F$22,2,FALSE)=1),'R'!$G10,IF(AND(Intro!$H$5=3,'R'!$A10=1),'R'!$G10,IF(Intro!$H$5=4,'R'!$G10,"NA"))))))</f>
        <v>2</v>
      </c>
      <c r="T13" s="38">
        <f>IF(AND(Intro!$H$5=1,VLOOKUP(Results!T$12,Lists!$E$2:$F$22,2,FALSE)=0),"NA",IF(AND(Intro!$H$5=2,VLOOKUP(Results!T$12,Lists!$E$2:$F$22,2,FALSE)=0),"NA",IF(AND(Intro!$H$5=1,VLOOKUP(Results!T$12,Lists!$E$2:$F$22,2,FALSE)=1,S!$A10=1),S!$G10,IF(AND(Intro!$H$5=2,VLOOKUP(Results!T$12,Lists!$E$2:$F$22,2,FALSE)=1),S!$G10,IF(AND(Intro!$H$5=3,S!$A10=1),S!$G10,IF(Intro!$H$5=4,S!$G10,"NA"))))))</f>
        <v>3</v>
      </c>
      <c r="U13" s="38">
        <f>IF(AND(Intro!$H$5=1,VLOOKUP(Results!U$12,Lists!$E$2:$F$22,2,FALSE)=0),"NA",IF(AND(Intro!$H$5=2,VLOOKUP(Results!U$12,Lists!$E$2:$F$22,2,FALSE)=0),"NA",IF(AND(Intro!$H$5=1,VLOOKUP(Results!U$12,Lists!$E$2:$F$22,2,FALSE)=1,T!$A10=1),T!$G10,IF(AND(Intro!$H$5=2,VLOOKUP(Results!U$12,Lists!$E$2:$F$22,2,FALSE)=1),T!$G10,IF(AND(Intro!$H$5=3,T!$A10=1),T!$G10,IF(Intro!$H$5=4,T!$G10,"NA"))))))</f>
        <v>2</v>
      </c>
      <c r="V13" s="37">
        <f>IF(AND(Intro!$H$5=1,VLOOKUP(Results!V$12,Lists!$E$2:$F$22,2,FALSE)=0),"NA",IF(AND(Intro!$H$5=2,VLOOKUP(Results!V$12,Lists!$E$2:$F$22,2,FALSE)=0),"NA",IF(AND(Intro!$H$5=1,VLOOKUP(Results!V$12,Lists!$E$2:$F$22,2,FALSE)=1,U!$A10=1),U!$G10,IF(AND(Intro!$H$5=2,VLOOKUP(Results!V$12,Lists!$E$2:$F$22,2,FALSE)=1),U!$G10,IF(AND(Intro!$H$5=3,U!$A10=1),U!$G10,IF(Intro!$H$5=4,U!$G10,"NA"))))))</f>
        <v>2</v>
      </c>
    </row>
    <row r="14" spans="1:22" x14ac:dyDescent="0.25">
      <c r="A14" s="65">
        <f>A13+1</f>
        <v>2</v>
      </c>
      <c r="B14" s="32">
        <f>IF(AND(Intro!$H$5=1,VLOOKUP(Results!B$12,Lists!$E$2:$F$22,2,FALSE)=0),"NA",IF(AND(Intro!$H$5=2,VLOOKUP(Results!B$12,Lists!$E$2:$F$22,2,FALSE)=0),"NA",IF(AND(Intro!$H$5=3,A!A11=1),A!G11,IF(Intro!$H$5=4,A!G11,"NA"))))</f>
        <v>3</v>
      </c>
      <c r="C14" s="6">
        <f>IF(AND(Intro!$H$5=1,VLOOKUP(Results!C$12,Lists!$E$2:$F$22,2,FALSE)=0),"NA",IF(AND(Intro!$H$5=2,VLOOKUP(Results!C$12,Lists!$E$2:$F$22,2,FALSE)=0),"NA",IF(AND(Intro!$H$5=1,VLOOKUP(Results!C$12,Lists!$E$2:$F$22,2,FALSE)=1,B!$A11=1),B!$G11,IF(AND(Intro!$H$5=2,VLOOKUP(Results!C$12,Lists!$E$2:$F$22,2,FALSE)=1),B!$G11,IF(AND(Intro!$H$5=3,B!$A11=1),B!$G11,IF(Intro!$H$5=4,B!$G11,"NA"))))))</f>
        <v>3</v>
      </c>
      <c r="D14" s="6">
        <f>IF(AND(Intro!$H$5=1,VLOOKUP(Results!D$12,Lists!$E$2:$F$22,2,FALSE)=0),"NA",IF(AND(Intro!$H$5=2,VLOOKUP(Results!D$12,Lists!$E$2:$F$22,2,FALSE)=0),"NA",IF(AND(Intro!$H$5=1,VLOOKUP(Results!D$12,Lists!$E$2:$F$22,2,FALSE)=1,'C'!$A11=1),'C'!$G11,IF(AND(Intro!$H$5=2,VLOOKUP(Results!D$12,Lists!$E$2:$F$22,2,FALSE)=1),'C'!$G11,IF(AND(Intro!$H$5=3,'C'!$A11=1),'C'!$G11,IF(Intro!$H$5=4,'C'!$G11,"NA"))))))</f>
        <v>2</v>
      </c>
      <c r="E14" s="6">
        <f>IF(AND(Intro!$H$5=1,VLOOKUP(Results!E$12,Lists!$E$2:$F$22,2,FALSE)=0),"NA",IF(AND(Intro!$H$5=2,VLOOKUP(Results!E$12,Lists!$E$2:$F$22,2,FALSE)=0),"NA",IF(AND(Intro!$H$5=1,VLOOKUP(Results!E$12,Lists!$E$2:$F$22,2,FALSE)=1,D!$A11=1),D!$G11,IF(AND(Intro!$H$5=2,VLOOKUP(Results!E$12,Lists!$E$2:$F$22,2,FALSE)=1),D!$G11,IF(AND(Intro!$H$5=3,D!$A11=1),D!$G11,IF(Intro!$H$5=4,D!$G11,"NA"))))))</f>
        <v>2</v>
      </c>
      <c r="F14" s="33">
        <f>IF(AND(Intro!$H$5=1,VLOOKUP(Results!F$12,Lists!$E$2:$F$22,2,FALSE)=0),"NA",IF(AND(Intro!$H$5=2,VLOOKUP(Results!F$12,Lists!$E$2:$F$22,2,FALSE)=0),"NA",IF(AND(Intro!$H$5=1,VLOOKUP(Results!F$12,Lists!$E$2:$F$22,2,FALSE)=1,E!$A11=1),E!$G11,IF(AND(Intro!$H$5=2,VLOOKUP(Results!F$12,Lists!$E$2:$F$22,2,FALSE)=1),E!$G11,IF(AND(Intro!$H$5=3,E!$A11=1),E!$G11,IF(Intro!$H$5=4,E!$G11,"NA"))))))</f>
        <v>4</v>
      </c>
      <c r="G14" s="32">
        <f>IF(AND(Intro!$H$5=1,VLOOKUP(Results!G$12,Lists!$E$2:$F$22,2,FALSE)=0),"NA",IF(AND(Intro!$H$5=2,VLOOKUP(Results!G$12,Lists!$E$2:$F$22,2,FALSE)=0),"NA",IF(AND(Intro!$H$5=1,VLOOKUP(Results!G$12,Lists!$E$2:$F$22,2,FALSE)=1,F!$A11=1),F!$G11,IF(AND(Intro!$H$5=2,VLOOKUP(Results!G$12,Lists!$E$2:$F$22,2,FALSE)=1),F!$G11,IF(AND(Intro!$H$5=3,F!$A11=1),F!$G11,IF(Intro!$H$5=4,F!$G11,"NA"))))))</f>
        <v>2</v>
      </c>
      <c r="H14" s="33">
        <f>IF(AND(Intro!$H$5=1,VLOOKUP(Results!H$12,Lists!$E$2:$F$22,2,FALSE)=0),"NA",IF(AND(Intro!$H$5=2,VLOOKUP(Results!H$12,Lists!$E$2:$F$22,2,FALSE)=0),"NA",IF(AND(Intro!$H$5=1,VLOOKUP(Results!H$12,Lists!$E$2:$F$22,2,FALSE)=1,G!$A11=1),G!$G11,IF(AND(Intro!$H$5=2,VLOOKUP(Results!H$12,Lists!$E$2:$F$22,2,FALSE)=1),G!$G11,IF(AND(Intro!$H$5=3,G!$A11=1),G!$G11,IF(Intro!$H$5=4,G!$G11,"NA"))))))</f>
        <v>4</v>
      </c>
      <c r="I14" s="32">
        <f>IF(AND(Intro!$H$5=1,VLOOKUP(Results!I$12,Lists!$E$2:$F$22,2,FALSE)=0),"NA",IF(AND(Intro!$H$5=2,VLOOKUP(Results!I$12,Lists!$E$2:$F$22,2,FALSE)=0),"NA",IF(AND(Intro!$H$5=1,VLOOKUP(Results!I$12,Lists!$E$2:$F$22,2,FALSE)=1,H!$A11=1),H!$G11,IF(AND(Intro!$H$5=2,VLOOKUP(Results!I$12,Lists!$E$2:$F$22,2,FALSE)=1),H!$G11,IF(AND(Intro!$H$5=3,H!$A11=1),H!$G11,IF(Intro!$H$5=4,H!$G11,"NA"))))))</f>
        <v>4</v>
      </c>
      <c r="J14" s="6">
        <f>IF(AND(Intro!$H$5=1,VLOOKUP(Results!J$12,Lists!$E$2:$F$22,2,FALSE)=0),"NA",IF(AND(Intro!$H$5=2,VLOOKUP(Results!J$12,Lists!$E$2:$F$22,2,FALSE)=0),"NA",IF(AND(Intro!$H$5=1,VLOOKUP(Results!J$12,Lists!$E$2:$F$22,2,FALSE)=1,I!$A11=1),I!$G11,IF(AND(Intro!$H$5=2,VLOOKUP(Results!J$12,Lists!$E$2:$F$22,2,FALSE)=1),I!$G11,IF(AND(Intro!$H$5=3,I!$A11=1),I!$G11,IF(Intro!$H$5=4,I!$G11,"NA"))))))</f>
        <v>3</v>
      </c>
      <c r="K14" s="6">
        <f>IF(AND(Intro!$H$5=1,VLOOKUP(Results!K$12,Lists!$E$2:$F$22,2,FALSE)=0),"NA",IF(AND(Intro!$H$5=2,VLOOKUP(Results!K$12,Lists!$E$2:$F$22,2,FALSE)=0),"NA",IF(AND(Intro!$H$5=1,VLOOKUP(Results!K$12,Lists!$E$2:$F$22,2,FALSE)=1,J!$A12=1),J!$G12,IF(AND(Intro!$H$5=2,VLOOKUP(Results!K$12,Lists!$E$2:$F$22,2,FALSE)=1),J!$G12,IF(AND(Intro!$H$5=3,J!$A12=1),J!$G12,IF(Intro!$H$5=4,J!$G12,"NA"))))))</f>
        <v>3</v>
      </c>
      <c r="L14" s="6">
        <f>IF(AND(Intro!$H$5=1,VLOOKUP(Results!L$12,Lists!$E$2:$F$22,2,FALSE)=0),"NA",IF(AND(Intro!$H$5=2,VLOOKUP(Results!L$12,Lists!$E$2:$F$22,2,FALSE)=0),"NA",IF(AND(Intro!$H$5=1,VLOOKUP(Results!L$12,Lists!$E$2:$F$22,2,FALSE)=1,K!$A11=1),K!$G11,IF(AND(Intro!$H$5=2,VLOOKUP(Results!L$12,Lists!$E$2:$F$22,2,FALSE)=1),K!$G11,IF(AND(Intro!$H$5=3,K!$A11=1),K!$G11,IF(Intro!$H$5=4,K!$G11,"NA"))))))</f>
        <v>3</v>
      </c>
      <c r="M14" s="6">
        <f>IF(AND(Intro!$H$5=1,VLOOKUP(Results!M$12,Lists!$E$2:$F$22,2,FALSE)=0),"NA",IF(AND(Intro!$H$5=2,VLOOKUP(Results!M$12,Lists!$E$2:$F$22,2,FALSE)=0),"NA",IF(AND(Intro!$H$5=1,VLOOKUP(Results!M$12,Lists!$E$2:$F$22,2,FALSE)=1,L!$A11=1),L!$G11,IF(AND(Intro!$H$5=2,VLOOKUP(Results!M$12,Lists!$E$2:$F$22,2,FALSE)=1),L!$G11,IF(AND(Intro!$H$5=3,L!$A11=1),L!$G11,IF(Intro!$H$5=4,L!$G11,"NA"))))))</f>
        <v>2</v>
      </c>
      <c r="N14" s="6">
        <f>IF(AND(Intro!$H$5=1,VLOOKUP(Results!N$12,Lists!$E$2:$F$22,2,FALSE)=0),"NA",IF(AND(Intro!$H$5=2,VLOOKUP(Results!N$12,Lists!$E$2:$F$22,2,FALSE)=0),"NA",IF(AND(Intro!$H$5=1,VLOOKUP(Results!N$12,Lists!$E$2:$F$22,2,FALSE)=1,M!$A11=1),M!$G11,IF(AND(Intro!$H$5=2,VLOOKUP(Results!N$12,Lists!$E$2:$F$22,2,FALSE)=1),M!$G11,IF(AND(Intro!$H$5=3,M!$A11=1),M!$G11,IF(Intro!$H$5=4,M!$G11,"NA"))))))</f>
        <v>2</v>
      </c>
      <c r="O14" s="6">
        <f>IF(AND(Intro!$H$5=1,VLOOKUP(Results!O$12,Lists!$E$2:$F$22,2,FALSE)=0),"NA",IF(AND(Intro!$H$5=2,VLOOKUP(Results!O$12,Lists!$E$2:$F$22,2,FALSE)=0),"NA",IF(AND(Intro!$H$5=1,VLOOKUP(Results!O$12,Lists!$E$2:$F$22,2,FALSE)=1,N!$A11=1),N!$G11,IF(AND(Intro!$H$5=2,VLOOKUP(Results!O$12,Lists!$E$2:$F$22,2,FALSE)=1),N!$G11,IF(AND(Intro!$H$5=3,N!$A11=1),N!$G11,IF(Intro!$H$5=4,N!$G11,"NA"))))))</f>
        <v>3</v>
      </c>
      <c r="P14" s="6">
        <f>IF(AND(Intro!$H$5=1,VLOOKUP(Results!P$12,Lists!$E$2:$F$22,2,FALSE)=0),"NA",IF(AND(Intro!$H$5=2,VLOOKUP(Results!P$12,Lists!$E$2:$F$22,2,FALSE)=0),"NA",IF(AND(Intro!$H$5=1,VLOOKUP(Results!P$12,Lists!$E$2:$F$22,2,FALSE)=1,O!$A11=1),O!$G11,IF(AND(Intro!$H$5=2,VLOOKUP(Results!P$12,Lists!$E$2:$F$22,2,FALSE)=1),O!$G11,IF(AND(Intro!$H$5=3,O!$A11=1),O!$G11,IF(Intro!$H$5=4,O!$G11,"NA"))))))</f>
        <v>4</v>
      </c>
      <c r="Q14" s="3">
        <f>IF(AND(Intro!$H$5=1,VLOOKUP(Results!Q$12,Lists!$E$2:$F$22,2,FALSE)=0),"NA",IF(AND(Intro!$H$5=2,VLOOKUP(Results!Q$12,Lists!$E$2:$F$22,2,FALSE)=0),"NA",IF(AND(Intro!$H$5=1,VLOOKUP(Results!Q$12,Lists!$E$2:$F$22,2,FALSE)=1,P!$A11=1),P!$G11,IF(AND(Intro!$H$5=2,VLOOKUP(Results!Q$12,Lists!$E$2:$F$22,2,FALSE)=1),P!$G11,IF(AND(Intro!$H$5=3,P!$A11=1),P!$G11,IF(Intro!$H$5=4,P!$G11,"NA"))))))</f>
        <v>1</v>
      </c>
      <c r="R14" s="34">
        <f>IF(AND(Intro!$H$5=1,VLOOKUP(Results!R$12,Lists!$E$2:$F$22,2,FALSE)=0),"NA",IF(AND(Intro!$H$5=2,VLOOKUP(Results!R$12,Lists!$E$2:$F$22,2,FALSE)=0),"NA",IF(AND(Intro!$H$5=1,VLOOKUP(Results!R$12,Lists!$E$2:$F$22,2,FALSE)=1,Q!$A11=1),Q!$G11,IF(AND(Intro!$H$5=2,VLOOKUP(Results!R$12,Lists!$E$2:$F$22,2,FALSE)=1),Q!$G11,IF(AND(Intro!$H$5=3,Q!$A11=1),Q!$G11,IF(Intro!$H$5=4,Q!$G11,"NA"))))))</f>
        <v>3</v>
      </c>
      <c r="S14" s="31">
        <f>IF(AND(Intro!$H$5=1,VLOOKUP(Results!S$12,Lists!$E$2:$F$22,2,FALSE)=0),"NA",IF(AND(Intro!$H$5=2,VLOOKUP(Results!S$12,Lists!$E$2:$F$22,2,FALSE)=0),"NA",IF(AND(Intro!$H$5=1,VLOOKUP(Results!S$12,Lists!$E$2:$F$22,2,FALSE)=1,'R'!$A11=1),'R'!$G11,IF(AND(Intro!$H$5=2,VLOOKUP(Results!S$12,Lists!$E$2:$F$22,2,FALSE)=1),'R'!$G11,IF(AND(Intro!$H$5=3,'R'!$A11=1),'R'!$G11,IF(Intro!$H$5=4,'R'!$G11,"NA"))))))</f>
        <v>3</v>
      </c>
      <c r="T14" s="3">
        <f>IF(AND(Intro!$H$5=1,VLOOKUP(Results!T$12,Lists!$E$2:$F$22,2,FALSE)=0),"NA",IF(AND(Intro!$H$5=2,VLOOKUP(Results!T$12,Lists!$E$2:$F$22,2,FALSE)=0),"NA",IF(AND(Intro!$H$5=1,VLOOKUP(Results!T$12,Lists!$E$2:$F$22,2,FALSE)=1,S!$A11=1),S!$G11,IF(AND(Intro!$H$5=2,VLOOKUP(Results!T$12,Lists!$E$2:$F$22,2,FALSE)=1),S!$G11,IF(AND(Intro!$H$5=3,S!$A11=1),S!$G11,IF(Intro!$H$5=4,S!$G11,"NA"))))))</f>
        <v>2</v>
      </c>
      <c r="U14" s="3">
        <f>IF(AND(Intro!$H$5=1,VLOOKUP(Results!U$12,Lists!$E$2:$F$22,2,FALSE)=0),"NA",IF(AND(Intro!$H$5=2,VLOOKUP(Results!U$12,Lists!$E$2:$F$22,2,FALSE)=0),"NA",IF(AND(Intro!$H$5=1,VLOOKUP(Results!U$12,Lists!$E$2:$F$22,2,FALSE)=1,T!$A11=1),T!$G11,IF(AND(Intro!$H$5=2,VLOOKUP(Results!U$12,Lists!$E$2:$F$22,2,FALSE)=1),T!$G11,IF(AND(Intro!$H$5=3,T!$A11=1),T!$G11,IF(Intro!$H$5=4,T!$G11,"NA"))))))</f>
        <v>3</v>
      </c>
      <c r="V14" s="34">
        <f>IF(AND(Intro!$H$5=1,VLOOKUP(Results!V$12,Lists!$E$2:$F$22,2,FALSE)=0),"NA",IF(AND(Intro!$H$5=2,VLOOKUP(Results!V$12,Lists!$E$2:$F$22,2,FALSE)=0),"NA",IF(AND(Intro!$H$5=1,VLOOKUP(Results!V$12,Lists!$E$2:$F$22,2,FALSE)=1,U!$A11=1),U!$G11,IF(AND(Intro!$H$5=2,VLOOKUP(Results!V$12,Lists!$E$2:$F$22,2,FALSE)=1),U!$G11,IF(AND(Intro!$H$5=3,U!$A11=1),U!$G11,IF(Intro!$H$5=4,U!$G11,"NA"))))))</f>
        <v>3</v>
      </c>
    </row>
    <row r="15" spans="1:22" x14ac:dyDescent="0.25">
      <c r="A15" s="65">
        <f t="shared" ref="A15:A32" si="0">A14+1</f>
        <v>3</v>
      </c>
      <c r="B15" s="32">
        <f>IF(AND(Intro!$H$5=1,VLOOKUP(Results!B$12,Lists!$E$2:$F$22,2,FALSE)=0),"NA",IF(AND(Intro!$H$5=2,VLOOKUP(Results!B$12,Lists!$E$2:$F$22,2,FALSE)=0),"NA",IF(AND(Intro!$H$5=3,A!A12=1),A!G12,IF(Intro!$H$5=4,A!G12,"NA"))))</f>
        <v>2</v>
      </c>
      <c r="C15" s="6">
        <f>IF(AND(Intro!$H$5=1,VLOOKUP(Results!C$12,Lists!$E$2:$F$22,2,FALSE)=0),"NA",IF(AND(Intro!$H$5=2,VLOOKUP(Results!C$12,Lists!$E$2:$F$22,2,FALSE)=0),"NA",IF(AND(Intro!$H$5=1,VLOOKUP(Results!C$12,Lists!$E$2:$F$22,2,FALSE)=1,B!$A12=1),B!$G12,IF(AND(Intro!$H$5=2,VLOOKUP(Results!C$12,Lists!$E$2:$F$22,2,FALSE)=1),B!$G12,IF(AND(Intro!$H$5=3,B!$A12=1),B!$G12,IF(Intro!$H$5=4,B!$G12,"NA"))))))</f>
        <v>4</v>
      </c>
      <c r="D15" s="6">
        <f>IF(AND(Intro!$H$5=1,VLOOKUP(Results!D$12,Lists!$E$2:$F$22,2,FALSE)=0),"NA",IF(AND(Intro!$H$5=2,VLOOKUP(Results!D$12,Lists!$E$2:$F$22,2,FALSE)=0),"NA",IF(AND(Intro!$H$5=1,VLOOKUP(Results!D$12,Lists!$E$2:$F$22,2,FALSE)=1,'C'!$A12=1),'C'!$G12,IF(AND(Intro!$H$5=2,VLOOKUP(Results!D$12,Lists!$E$2:$F$22,2,FALSE)=1),'C'!$G12,IF(AND(Intro!$H$5=3,'C'!$A12=1),'C'!$G12,IF(Intro!$H$5=4,'C'!$G12,"NA"))))))</f>
        <v>3</v>
      </c>
      <c r="E15" s="6">
        <f>IF(AND(Intro!$H$5=1,VLOOKUP(Results!E$12,Lists!$E$2:$F$22,2,FALSE)=0),"NA",IF(AND(Intro!$H$5=2,VLOOKUP(Results!E$12,Lists!$E$2:$F$22,2,FALSE)=0),"NA",IF(AND(Intro!$H$5=1,VLOOKUP(Results!E$12,Lists!$E$2:$F$22,2,FALSE)=1,D!$A12=1),D!$G12,IF(AND(Intro!$H$5=2,VLOOKUP(Results!E$12,Lists!$E$2:$F$22,2,FALSE)=1),D!$G12,IF(AND(Intro!$H$5=3,D!$A12=1),D!$G12,IF(Intro!$H$5=4,D!$G12,"NA"))))))</f>
        <v>4</v>
      </c>
      <c r="F15" s="33">
        <f>IF(AND(Intro!$H$5=1,VLOOKUP(Results!F$12,Lists!$E$2:$F$22,2,FALSE)=0),"NA",IF(AND(Intro!$H$5=2,VLOOKUP(Results!F$12,Lists!$E$2:$F$22,2,FALSE)=0),"NA",IF(AND(Intro!$H$5=1,VLOOKUP(Results!F$12,Lists!$E$2:$F$22,2,FALSE)=1,E!$A12=1),E!$G12,IF(AND(Intro!$H$5=2,VLOOKUP(Results!F$12,Lists!$E$2:$F$22,2,FALSE)=1),E!$G12,IF(AND(Intro!$H$5=3,E!$A12=1),E!$G12,IF(Intro!$H$5=4,E!$G12,"NA"))))))</f>
        <v>3</v>
      </c>
      <c r="G15" s="32">
        <f>IF(AND(Intro!$H$5=1,VLOOKUP(Results!G$12,Lists!$E$2:$F$22,2,FALSE)=0),"NA",IF(AND(Intro!$H$5=2,VLOOKUP(Results!G$12,Lists!$E$2:$F$22,2,FALSE)=0),"NA",IF(AND(Intro!$H$5=1,VLOOKUP(Results!G$12,Lists!$E$2:$F$22,2,FALSE)=1,F!$A12=1),F!$G12,IF(AND(Intro!$H$5=2,VLOOKUP(Results!G$12,Lists!$E$2:$F$22,2,FALSE)=1),F!$G12,IF(AND(Intro!$H$5=3,F!$A12=1),F!$G12,IF(Intro!$H$5=4,F!$G12,"NA"))))))</f>
        <v>3</v>
      </c>
      <c r="H15" s="33">
        <f>IF(AND(Intro!$H$5=1,VLOOKUP(Results!H$12,Lists!$E$2:$F$22,2,FALSE)=0),"NA",IF(AND(Intro!$H$5=2,VLOOKUP(Results!H$12,Lists!$E$2:$F$22,2,FALSE)=0),"NA",IF(AND(Intro!$H$5=1,VLOOKUP(Results!H$12,Lists!$E$2:$F$22,2,FALSE)=1,G!$A12=1),G!$G12,IF(AND(Intro!$H$5=2,VLOOKUP(Results!H$12,Lists!$E$2:$F$22,2,FALSE)=1),G!$G12,IF(AND(Intro!$H$5=3,G!$A12=1),G!$G12,IF(Intro!$H$5=4,G!$G12,"NA"))))))</f>
        <v>4</v>
      </c>
      <c r="I15" s="32">
        <f>IF(AND(Intro!$H$5=1,VLOOKUP(Results!I$12,Lists!$E$2:$F$22,2,FALSE)=0),"NA",IF(AND(Intro!$H$5=2,VLOOKUP(Results!I$12,Lists!$E$2:$F$22,2,FALSE)=0),"NA",IF(AND(Intro!$H$5=1,VLOOKUP(Results!I$12,Lists!$E$2:$F$22,2,FALSE)=1,H!$A12=1),H!$G12,IF(AND(Intro!$H$5=2,VLOOKUP(Results!I$12,Lists!$E$2:$F$22,2,FALSE)=1),H!$G12,IF(AND(Intro!$H$5=3,H!$A12=1),H!$G12,IF(Intro!$H$5=4,H!$G12,"NA"))))))</f>
        <v>3</v>
      </c>
      <c r="J15" s="6">
        <f>IF(AND(Intro!$H$5=1,VLOOKUP(Results!J$12,Lists!$E$2:$F$22,2,FALSE)=0),"NA",IF(AND(Intro!$H$5=2,VLOOKUP(Results!J$12,Lists!$E$2:$F$22,2,FALSE)=0),"NA",IF(AND(Intro!$H$5=1,VLOOKUP(Results!J$12,Lists!$E$2:$F$22,2,FALSE)=1,I!$A12=1),I!$G12,IF(AND(Intro!$H$5=2,VLOOKUP(Results!J$12,Lists!$E$2:$F$22,2,FALSE)=1),I!$G12,IF(AND(Intro!$H$5=3,I!$A12=1),I!$G12,IF(Intro!$H$5=4,I!$G12,"NA"))))))</f>
        <v>2</v>
      </c>
      <c r="K15" s="6">
        <f>IF(AND(Intro!$H$5=1,VLOOKUP(Results!K$12,Lists!$E$2:$F$22,2,FALSE)=0),"NA",IF(AND(Intro!$H$5=2,VLOOKUP(Results!K$12,Lists!$E$2:$F$22,2,FALSE)=0),"NA",IF(AND(Intro!$H$5=1,VLOOKUP(Results!K$12,Lists!$E$2:$F$22,2,FALSE)=1,J!$A13=1),J!$G13,IF(AND(Intro!$H$5=2,VLOOKUP(Results!K$12,Lists!$E$2:$F$22,2,FALSE)=1),J!$G13,IF(AND(Intro!$H$5=3,J!$A13=1),J!$G13,IF(Intro!$H$5=4,J!$G13,"NA"))))))</f>
        <v>1</v>
      </c>
      <c r="L15" s="6">
        <f>IF(AND(Intro!$H$5=1,VLOOKUP(Results!L$12,Lists!$E$2:$F$22,2,FALSE)=0),"NA",IF(AND(Intro!$H$5=2,VLOOKUP(Results!L$12,Lists!$E$2:$F$22,2,FALSE)=0),"NA",IF(AND(Intro!$H$5=1,VLOOKUP(Results!L$12,Lists!$E$2:$F$22,2,FALSE)=1,K!$A12=1),K!$G12,IF(AND(Intro!$H$5=2,VLOOKUP(Results!L$12,Lists!$E$2:$F$22,2,FALSE)=1),K!$G12,IF(AND(Intro!$H$5=3,K!$A12=1),K!$G12,IF(Intro!$H$5=4,K!$G12,"NA"))))))</f>
        <v>2</v>
      </c>
      <c r="M15" s="6">
        <f>IF(AND(Intro!$H$5=1,VLOOKUP(Results!M$12,Lists!$E$2:$F$22,2,FALSE)=0),"NA",IF(AND(Intro!$H$5=2,VLOOKUP(Results!M$12,Lists!$E$2:$F$22,2,FALSE)=0),"NA",IF(AND(Intro!$H$5=1,VLOOKUP(Results!M$12,Lists!$E$2:$F$22,2,FALSE)=1,L!$A12=1),L!$G12,IF(AND(Intro!$H$5=2,VLOOKUP(Results!M$12,Lists!$E$2:$F$22,2,FALSE)=1),L!$G12,IF(AND(Intro!$H$5=3,L!$A12=1),L!$G12,IF(Intro!$H$5=4,L!$G12,"NA"))))))</f>
        <v>3</v>
      </c>
      <c r="N15" s="6">
        <f>IF(AND(Intro!$H$5=1,VLOOKUP(Results!N$12,Lists!$E$2:$F$22,2,FALSE)=0),"NA",IF(AND(Intro!$H$5=2,VLOOKUP(Results!N$12,Lists!$E$2:$F$22,2,FALSE)=0),"NA",IF(AND(Intro!$H$5=1,VLOOKUP(Results!N$12,Lists!$E$2:$F$22,2,FALSE)=1,M!$A12=1),M!$G12,IF(AND(Intro!$H$5=2,VLOOKUP(Results!N$12,Lists!$E$2:$F$22,2,FALSE)=1),M!$G12,IF(AND(Intro!$H$5=3,M!$A12=1),M!$G12,IF(Intro!$H$5=4,M!$G12,"NA"))))))</f>
        <v>3</v>
      </c>
      <c r="O15" s="6">
        <f>IF(AND(Intro!$H$5=1,VLOOKUP(Results!O$12,Lists!$E$2:$F$22,2,FALSE)=0),"NA",IF(AND(Intro!$H$5=2,VLOOKUP(Results!O$12,Lists!$E$2:$F$22,2,FALSE)=0),"NA",IF(AND(Intro!$H$5=1,VLOOKUP(Results!O$12,Lists!$E$2:$F$22,2,FALSE)=1,N!$A12=1),N!$G12,IF(AND(Intro!$H$5=2,VLOOKUP(Results!O$12,Lists!$E$2:$F$22,2,FALSE)=1),N!$G12,IF(AND(Intro!$H$5=3,N!$A12=1),N!$G12,IF(Intro!$H$5=4,N!$G12,"NA"))))))</f>
        <v>4</v>
      </c>
      <c r="P15" s="6">
        <f>IF(AND(Intro!$H$5=1,VLOOKUP(Results!P$12,Lists!$E$2:$F$22,2,FALSE)=0),"NA",IF(AND(Intro!$H$5=2,VLOOKUP(Results!P$12,Lists!$E$2:$F$22,2,FALSE)=0),"NA",IF(AND(Intro!$H$5=1,VLOOKUP(Results!P$12,Lists!$E$2:$F$22,2,FALSE)=1,O!$A12=1),O!$G12,IF(AND(Intro!$H$5=2,VLOOKUP(Results!P$12,Lists!$E$2:$F$22,2,FALSE)=1),O!$G12,IF(AND(Intro!$H$5=3,O!$A12=1),O!$G12,IF(Intro!$H$5=4,O!$G12,"NA"))))))</f>
        <v>4</v>
      </c>
      <c r="Q15" s="3">
        <f>IF(AND(Intro!$H$5=1,VLOOKUP(Results!Q$12,Lists!$E$2:$F$22,2,FALSE)=0),"NA",IF(AND(Intro!$H$5=2,VLOOKUP(Results!Q$12,Lists!$E$2:$F$22,2,FALSE)=0),"NA",IF(AND(Intro!$H$5=1,VLOOKUP(Results!Q$12,Lists!$E$2:$F$22,2,FALSE)=1,P!$A12=1),P!$G12,IF(AND(Intro!$H$5=2,VLOOKUP(Results!Q$12,Lists!$E$2:$F$22,2,FALSE)=1),P!$G12,IF(AND(Intro!$H$5=3,P!$A12=1),P!$G12,IF(Intro!$H$5=4,P!$G12,"NA"))))))</f>
        <v>1</v>
      </c>
      <c r="R15" s="34">
        <f>IF(AND(Intro!$H$5=1,VLOOKUP(Results!R$12,Lists!$E$2:$F$22,2,FALSE)=0),"NA",IF(AND(Intro!$H$5=2,VLOOKUP(Results!R$12,Lists!$E$2:$F$22,2,FALSE)=0),"NA",IF(AND(Intro!$H$5=1,VLOOKUP(Results!R$12,Lists!$E$2:$F$22,2,FALSE)=1,Q!$A12=1),Q!$G12,IF(AND(Intro!$H$5=2,VLOOKUP(Results!R$12,Lists!$E$2:$F$22,2,FALSE)=1),Q!$G12,IF(AND(Intro!$H$5=3,Q!$A12=1),Q!$G12,IF(Intro!$H$5=4,Q!$G12,"NA"))))))</f>
        <v>4</v>
      </c>
      <c r="S15" s="31">
        <f>IF(AND(Intro!$H$5=1,VLOOKUP(Results!S$12,Lists!$E$2:$F$22,2,FALSE)=0),"NA",IF(AND(Intro!$H$5=2,VLOOKUP(Results!S$12,Lists!$E$2:$F$22,2,FALSE)=0),"NA",IF(AND(Intro!$H$5=1,VLOOKUP(Results!S$12,Lists!$E$2:$F$22,2,FALSE)=1,'R'!$A12=1),'R'!$G12,IF(AND(Intro!$H$5=2,VLOOKUP(Results!S$12,Lists!$E$2:$F$22,2,FALSE)=1),'R'!$G12,IF(AND(Intro!$H$5=3,'R'!$A12=1),'R'!$G12,IF(Intro!$H$5=4,'R'!$G12,"NA"))))))</f>
        <v>3</v>
      </c>
      <c r="T15" s="3">
        <f>IF(AND(Intro!$H$5=1,VLOOKUP(Results!T$12,Lists!$E$2:$F$22,2,FALSE)=0),"NA",IF(AND(Intro!$H$5=2,VLOOKUP(Results!T$12,Lists!$E$2:$F$22,2,FALSE)=0),"NA",IF(AND(Intro!$H$5=1,VLOOKUP(Results!T$12,Lists!$E$2:$F$22,2,FALSE)=1,S!$A12=1),S!$G12,IF(AND(Intro!$H$5=2,VLOOKUP(Results!T$12,Lists!$E$2:$F$22,2,FALSE)=1),S!$G12,IF(AND(Intro!$H$5=3,S!$A12=1),S!$G12,IF(Intro!$H$5=4,S!$G12,"NA"))))))</f>
        <v>3</v>
      </c>
      <c r="U15" s="3">
        <f>IF(AND(Intro!$H$5=1,VLOOKUP(Results!U$12,Lists!$E$2:$F$22,2,FALSE)=0),"NA",IF(AND(Intro!$H$5=2,VLOOKUP(Results!U$12,Lists!$E$2:$F$22,2,FALSE)=0),"NA",IF(AND(Intro!$H$5=1,VLOOKUP(Results!U$12,Lists!$E$2:$F$22,2,FALSE)=1,T!$A12=1),T!$G12,IF(AND(Intro!$H$5=2,VLOOKUP(Results!U$12,Lists!$E$2:$F$22,2,FALSE)=1),T!$G12,IF(AND(Intro!$H$5=3,T!$A12=1),T!$G12,IF(Intro!$H$5=4,T!$G12,"NA"))))))</f>
        <v>3</v>
      </c>
      <c r="V15" s="34">
        <f>IF(AND(Intro!$H$5=1,VLOOKUP(Results!V$12,Lists!$E$2:$F$22,2,FALSE)=0),"NA",IF(AND(Intro!$H$5=2,VLOOKUP(Results!V$12,Lists!$E$2:$F$22,2,FALSE)=0),"NA",IF(AND(Intro!$H$5=1,VLOOKUP(Results!V$12,Lists!$E$2:$F$22,2,FALSE)=1,U!$A12=1),U!$G12,IF(AND(Intro!$H$5=2,VLOOKUP(Results!V$12,Lists!$E$2:$F$22,2,FALSE)=1),U!$G12,IF(AND(Intro!$H$5=3,U!$A12=1),U!$G12,IF(Intro!$H$5=4,U!$G12,"NA"))))))</f>
        <v>3</v>
      </c>
    </row>
    <row r="16" spans="1:22" x14ac:dyDescent="0.25">
      <c r="A16" s="65">
        <f t="shared" si="0"/>
        <v>4</v>
      </c>
      <c r="B16" s="32">
        <f>IF(AND(Intro!$H$5=1,VLOOKUP(Results!B$12,Lists!$E$2:$F$22,2,FALSE)=0),"NA",IF(AND(Intro!$H$5=2,VLOOKUP(Results!B$12,Lists!$E$2:$F$22,2,FALSE)=0),"NA",IF(AND(Intro!$H$5=3,A!A13=1),A!G13,IF(Intro!$H$5=4,A!G13,"NA"))))</f>
        <v>2</v>
      </c>
      <c r="C16" s="6">
        <f>IF(AND(Intro!$H$5=1,VLOOKUP(Results!C$12,Lists!$E$2:$F$22,2,FALSE)=0),"NA",IF(AND(Intro!$H$5=2,VLOOKUP(Results!C$12,Lists!$E$2:$F$22,2,FALSE)=0),"NA",IF(AND(Intro!$H$5=1,VLOOKUP(Results!C$12,Lists!$E$2:$F$22,2,FALSE)=1,B!$A13=1),B!$G13,IF(AND(Intro!$H$5=2,VLOOKUP(Results!C$12,Lists!$E$2:$F$22,2,FALSE)=1),B!$G13,IF(AND(Intro!$H$5=3,B!$A13=1),B!$G13,IF(Intro!$H$5=4,B!$G13,"NA"))))))</f>
        <v>2</v>
      </c>
      <c r="D16" s="6">
        <f>IF(AND(Intro!$H$5=1,VLOOKUP(Results!D$12,Lists!$E$2:$F$22,2,FALSE)=0),"NA",IF(AND(Intro!$H$5=2,VLOOKUP(Results!D$12,Lists!$E$2:$F$22,2,FALSE)=0),"NA",IF(AND(Intro!$H$5=1,VLOOKUP(Results!D$12,Lists!$E$2:$F$22,2,FALSE)=1,'C'!$A13=1),'C'!$G13,IF(AND(Intro!$H$5=2,VLOOKUP(Results!D$12,Lists!$E$2:$F$22,2,FALSE)=1),'C'!$G13,IF(AND(Intro!$H$5=3,'C'!$A13=1),'C'!$G13,IF(Intro!$H$5=4,'C'!$G13,"NA"))))))</f>
        <v>4</v>
      </c>
      <c r="E16" s="6">
        <f>IF(AND(Intro!$H$5=1,VLOOKUP(Results!E$12,Lists!$E$2:$F$22,2,FALSE)=0),"NA",IF(AND(Intro!$H$5=2,VLOOKUP(Results!E$12,Lists!$E$2:$F$22,2,FALSE)=0),"NA",IF(AND(Intro!$H$5=1,VLOOKUP(Results!E$12,Lists!$E$2:$F$22,2,FALSE)=1,D!$A13=1),D!$G13,IF(AND(Intro!$H$5=2,VLOOKUP(Results!E$12,Lists!$E$2:$F$22,2,FALSE)=1),D!$G13,IF(AND(Intro!$H$5=3,D!$A13=1),D!$G13,IF(Intro!$H$5=4,D!$G13,"NA"))))))</f>
        <v>1</v>
      </c>
      <c r="F16" s="33">
        <f>IF(AND(Intro!$H$5=1,VLOOKUP(Results!F$12,Lists!$E$2:$F$22,2,FALSE)=0),"NA",IF(AND(Intro!$H$5=2,VLOOKUP(Results!F$12,Lists!$E$2:$F$22,2,FALSE)=0),"NA",IF(AND(Intro!$H$5=1,VLOOKUP(Results!F$12,Lists!$E$2:$F$22,2,FALSE)=1,E!$A13=1),E!$G13,IF(AND(Intro!$H$5=2,VLOOKUP(Results!F$12,Lists!$E$2:$F$22,2,FALSE)=1),E!$G13,IF(AND(Intro!$H$5=3,E!$A13=1),E!$G13,IF(Intro!$H$5=4,E!$G13,"NA"))))))</f>
        <v>2</v>
      </c>
      <c r="G16" s="32">
        <f>IF(AND(Intro!$H$5=1,VLOOKUP(Results!G$12,Lists!$E$2:$F$22,2,FALSE)=0),"NA",IF(AND(Intro!$H$5=2,VLOOKUP(Results!G$12,Lists!$E$2:$F$22,2,FALSE)=0),"NA",IF(AND(Intro!$H$5=1,VLOOKUP(Results!G$12,Lists!$E$2:$F$22,2,FALSE)=1,F!$A13=1),F!$G13,IF(AND(Intro!$H$5=2,VLOOKUP(Results!G$12,Lists!$E$2:$F$22,2,FALSE)=1),F!$G13,IF(AND(Intro!$H$5=3,F!$A13=1),F!$G13,IF(Intro!$H$5=4,F!$G13,"NA"))))))</f>
        <v>4</v>
      </c>
      <c r="H16" s="33">
        <f>IF(AND(Intro!$H$5=1,VLOOKUP(Results!H$12,Lists!$E$2:$F$22,2,FALSE)=0),"NA",IF(AND(Intro!$H$5=2,VLOOKUP(Results!H$12,Lists!$E$2:$F$22,2,FALSE)=0),"NA",IF(AND(Intro!$H$5=1,VLOOKUP(Results!H$12,Lists!$E$2:$F$22,2,FALSE)=1,G!$A13=1),G!$G13,IF(AND(Intro!$H$5=2,VLOOKUP(Results!H$12,Lists!$E$2:$F$22,2,FALSE)=1),G!$G13,IF(AND(Intro!$H$5=3,G!$A13=1),G!$G13,IF(Intro!$H$5=4,G!$G13,"NA"))))))</f>
        <v>3</v>
      </c>
      <c r="I16" s="32">
        <f>IF(AND(Intro!$H$5=1,VLOOKUP(Results!I$12,Lists!$E$2:$F$22,2,FALSE)=0),"NA",IF(AND(Intro!$H$5=2,VLOOKUP(Results!I$12,Lists!$E$2:$F$22,2,FALSE)=0),"NA",IF(AND(Intro!$H$5=1,VLOOKUP(Results!I$12,Lists!$E$2:$F$22,2,FALSE)=1,H!$A13=1),H!$G13,IF(AND(Intro!$H$5=2,VLOOKUP(Results!I$12,Lists!$E$2:$F$22,2,FALSE)=1),H!$G13,IF(AND(Intro!$H$5=3,H!$A13=1),H!$G13,IF(Intro!$H$5=4,H!$G13,"NA"))))))</f>
        <v>2</v>
      </c>
      <c r="J16" s="6">
        <f>IF(AND(Intro!$H$5=1,VLOOKUP(Results!J$12,Lists!$E$2:$F$22,2,FALSE)=0),"NA",IF(AND(Intro!$H$5=2,VLOOKUP(Results!J$12,Lists!$E$2:$F$22,2,FALSE)=0),"NA",IF(AND(Intro!$H$5=1,VLOOKUP(Results!J$12,Lists!$E$2:$F$22,2,FALSE)=1,I!$A13=1),I!$G13,IF(AND(Intro!$H$5=2,VLOOKUP(Results!J$12,Lists!$E$2:$F$22,2,FALSE)=1),I!$G13,IF(AND(Intro!$H$5=3,I!$A13=1),I!$G13,IF(Intro!$H$5=4,I!$G13,"NA"))))))</f>
        <v>3</v>
      </c>
      <c r="K16" s="6">
        <f>IF(AND(Intro!$H$5=1,VLOOKUP(Results!K$12,Lists!$E$2:$F$22,2,FALSE)=0),"NA",IF(AND(Intro!$H$5=2,VLOOKUP(Results!K$12,Lists!$E$2:$F$22,2,FALSE)=0),"NA",IF(AND(Intro!$H$5=1,VLOOKUP(Results!K$12,Lists!$E$2:$F$22,2,FALSE)=1,J!$A15=1),J!$G15,IF(AND(Intro!$H$5=2,VLOOKUP(Results!K$12,Lists!$E$2:$F$22,2,FALSE)=1),J!$G15,IF(AND(Intro!$H$5=3,J!$A15=1),J!$G15,IF(Intro!$H$5=4,J!$G15,"NA"))))))</f>
        <v>3</v>
      </c>
      <c r="L16" s="6">
        <f>IF(AND(Intro!$H$5=1,VLOOKUP(Results!L$12,Lists!$E$2:$F$22,2,FALSE)=0),"NA",IF(AND(Intro!$H$5=2,VLOOKUP(Results!L$12,Lists!$E$2:$F$22,2,FALSE)=0),"NA",IF(AND(Intro!$H$5=1,VLOOKUP(Results!L$12,Lists!$E$2:$F$22,2,FALSE)=1,K!$A13=1),K!$G13,IF(AND(Intro!$H$5=2,VLOOKUP(Results!L$12,Lists!$E$2:$F$22,2,FALSE)=1),K!$G13,IF(AND(Intro!$H$5=3,K!$A13=1),K!$G13,IF(Intro!$H$5=4,K!$G13,"NA"))))))</f>
        <v>2</v>
      </c>
      <c r="M16" s="6">
        <f>IF(AND(Intro!$H$5=1,VLOOKUP(Results!M$12,Lists!$E$2:$F$22,2,FALSE)=0),"NA",IF(AND(Intro!$H$5=2,VLOOKUP(Results!M$12,Lists!$E$2:$F$22,2,FALSE)=0),"NA",IF(AND(Intro!$H$5=1,VLOOKUP(Results!M$12,Lists!$E$2:$F$22,2,FALSE)=1,L!$A13=1),L!$G13,IF(AND(Intro!$H$5=2,VLOOKUP(Results!M$12,Lists!$E$2:$F$22,2,FALSE)=1),L!$G13,IF(AND(Intro!$H$5=3,L!$A13=1),L!$G13,IF(Intro!$H$5=4,L!$G13,"NA"))))))</f>
        <v>1</v>
      </c>
      <c r="N16" s="6">
        <f>IF(AND(Intro!$H$5=1,VLOOKUP(Results!N$12,Lists!$E$2:$F$22,2,FALSE)=0),"NA",IF(AND(Intro!$H$5=2,VLOOKUP(Results!N$12,Lists!$E$2:$F$22,2,FALSE)=0),"NA",IF(AND(Intro!$H$5=1,VLOOKUP(Results!N$12,Lists!$E$2:$F$22,2,FALSE)=1,M!$A13=1),M!$G13,IF(AND(Intro!$H$5=2,VLOOKUP(Results!N$12,Lists!$E$2:$F$22,2,FALSE)=1),M!$G13,IF(AND(Intro!$H$5=3,M!$A13=1),M!$G13,IF(Intro!$H$5=4,M!$G13,"NA"))))))</f>
        <v>3</v>
      </c>
      <c r="O16" s="6">
        <f>IF(AND(Intro!$H$5=1,VLOOKUP(Results!O$12,Lists!$E$2:$F$22,2,FALSE)=0),"NA",IF(AND(Intro!$H$5=2,VLOOKUP(Results!O$12,Lists!$E$2:$F$22,2,FALSE)=0),"NA",IF(AND(Intro!$H$5=1,VLOOKUP(Results!O$12,Lists!$E$2:$F$22,2,FALSE)=1,N!$A13=1),N!$G13,IF(AND(Intro!$H$5=2,VLOOKUP(Results!O$12,Lists!$E$2:$F$22,2,FALSE)=1),N!$G13,IF(AND(Intro!$H$5=3,N!$A13=1),N!$G13,IF(Intro!$H$5=4,N!$G13,"NA"))))))</f>
        <v>3</v>
      </c>
      <c r="P16" s="6">
        <f>IF(AND(Intro!$H$5=1,VLOOKUP(Results!P$12,Lists!$E$2:$F$22,2,FALSE)=0),"NA",IF(AND(Intro!$H$5=2,VLOOKUP(Results!P$12,Lists!$E$2:$F$22,2,FALSE)=0),"NA",IF(AND(Intro!$H$5=1,VLOOKUP(Results!P$12,Lists!$E$2:$F$22,2,FALSE)=1,O!$A13=1),O!$G13,IF(AND(Intro!$H$5=2,VLOOKUP(Results!P$12,Lists!$E$2:$F$22,2,FALSE)=1),O!$G13,IF(AND(Intro!$H$5=3,O!$A13=1),O!$G13,IF(Intro!$H$5=4,O!$G13,"NA"))))))</f>
        <v>3</v>
      </c>
      <c r="Q16" s="3">
        <f>IF(AND(Intro!$H$5=1,VLOOKUP(Results!Q$12,Lists!$E$2:$F$22,2,FALSE)=0),"NA",IF(AND(Intro!$H$5=2,VLOOKUP(Results!Q$12,Lists!$E$2:$F$22,2,FALSE)=0),"NA",IF(AND(Intro!$H$5=1,VLOOKUP(Results!Q$12,Lists!$E$2:$F$22,2,FALSE)=1,P!$A13=1),P!$G13,IF(AND(Intro!$H$5=2,VLOOKUP(Results!Q$12,Lists!$E$2:$F$22,2,FALSE)=1),P!$G13,IF(AND(Intro!$H$5=3,P!$A13=1),P!$G13,IF(Intro!$H$5=4,P!$G13,"NA"))))))</f>
        <v>2</v>
      </c>
      <c r="R16" s="34">
        <f>IF(AND(Intro!$H$5=1,VLOOKUP(Results!R$12,Lists!$E$2:$F$22,2,FALSE)=0),"NA",IF(AND(Intro!$H$5=2,VLOOKUP(Results!R$12,Lists!$E$2:$F$22,2,FALSE)=0),"NA",IF(AND(Intro!$H$5=1,VLOOKUP(Results!R$12,Lists!$E$2:$F$22,2,FALSE)=1,Q!$A13=1),Q!$G13,IF(AND(Intro!$H$5=2,VLOOKUP(Results!R$12,Lists!$E$2:$F$22,2,FALSE)=1),Q!$G13,IF(AND(Intro!$H$5=3,Q!$A13=1),Q!$G13,IF(Intro!$H$5=4,Q!$G13,"NA"))))))</f>
        <v>3</v>
      </c>
      <c r="S16" s="31">
        <f>IF(AND(Intro!$H$5=1,VLOOKUP(Results!S$12,Lists!$E$2:$F$22,2,FALSE)=0),"NA",IF(AND(Intro!$H$5=2,VLOOKUP(Results!S$12,Lists!$E$2:$F$22,2,FALSE)=0),"NA",IF(AND(Intro!$H$5=1,VLOOKUP(Results!S$12,Lists!$E$2:$F$22,2,FALSE)=1,'R'!$A13=1),'R'!$G13,IF(AND(Intro!$H$5=2,VLOOKUP(Results!S$12,Lists!$E$2:$F$22,2,FALSE)=1),'R'!$G13,IF(AND(Intro!$H$5=3,'R'!$A13=1),'R'!$G13,IF(Intro!$H$5=4,'R'!$G13,"NA"))))))</f>
        <v>1</v>
      </c>
      <c r="T16" s="3">
        <f>IF(AND(Intro!$H$5=1,VLOOKUP(Results!T$12,Lists!$E$2:$F$22,2,FALSE)=0),"NA",IF(AND(Intro!$H$5=2,VLOOKUP(Results!T$12,Lists!$E$2:$F$22,2,FALSE)=0),"NA",IF(AND(Intro!$H$5=1,VLOOKUP(Results!T$12,Lists!$E$2:$F$22,2,FALSE)=1,S!$A13=1),S!$G13,IF(AND(Intro!$H$5=2,VLOOKUP(Results!T$12,Lists!$E$2:$F$22,2,FALSE)=1),S!$G13,IF(AND(Intro!$H$5=3,S!$A13=1),S!$G13,IF(Intro!$H$5=4,S!$G13,"NA"))))))</f>
        <v>2</v>
      </c>
      <c r="U16" s="3">
        <f>IF(AND(Intro!$H$5=1,VLOOKUP(Results!U$12,Lists!$E$2:$F$22,2,FALSE)=0),"NA",IF(AND(Intro!$H$5=2,VLOOKUP(Results!U$12,Lists!$E$2:$F$22,2,FALSE)=0),"NA",IF(AND(Intro!$H$5=1,VLOOKUP(Results!U$12,Lists!$E$2:$F$22,2,FALSE)=1,T!$A13=1),T!$G13,IF(AND(Intro!$H$5=2,VLOOKUP(Results!U$12,Lists!$E$2:$F$22,2,FALSE)=1),T!$G13,IF(AND(Intro!$H$5=3,T!$A13=1),T!$G13,IF(Intro!$H$5=4,T!$G13,"NA"))))))</f>
        <v>3</v>
      </c>
      <c r="V16" s="34">
        <f>IF(AND(Intro!$H$5=1,VLOOKUP(Results!V$12,Lists!$E$2:$F$22,2,FALSE)=0),"NA",IF(AND(Intro!$H$5=2,VLOOKUP(Results!V$12,Lists!$E$2:$F$22,2,FALSE)=0),"NA",IF(AND(Intro!$H$5=1,VLOOKUP(Results!V$12,Lists!$E$2:$F$22,2,FALSE)=1,U!$A13=1),U!$G13,IF(AND(Intro!$H$5=2,VLOOKUP(Results!V$12,Lists!$E$2:$F$22,2,FALSE)=1),U!$G13,IF(AND(Intro!$H$5=3,U!$A13=1),U!$G13,IF(Intro!$H$5=4,U!$G13,"NA"))))))</f>
        <v>3</v>
      </c>
    </row>
    <row r="17" spans="1:22" x14ac:dyDescent="0.25">
      <c r="A17" s="65">
        <f t="shared" si="0"/>
        <v>5</v>
      </c>
      <c r="B17" s="32">
        <f>IF(AND(Intro!$H$5=1,VLOOKUP(Results!B$12,Lists!$E$2:$F$22,2,FALSE)=0),"NA",IF(AND(Intro!$H$5=2,VLOOKUP(Results!B$12,Lists!$E$2:$F$22,2,FALSE)=0),"NA",IF(AND(Intro!$H$5=3,A!A14=1),A!G14,IF(Intro!$H$5=4,A!G14,"NA"))))</f>
        <v>1</v>
      </c>
      <c r="C17" s="6">
        <f>IF(AND(Intro!$H$5=1,VLOOKUP(Results!C$12,Lists!$E$2:$F$22,2,FALSE)=0),"NA",IF(AND(Intro!$H$5=2,VLOOKUP(Results!C$12,Lists!$E$2:$F$22,2,FALSE)=0),"NA",IF(AND(Intro!$H$5=1,VLOOKUP(Results!C$12,Lists!$E$2:$F$22,2,FALSE)=1,B!$A14=1),B!$G14,IF(AND(Intro!$H$5=2,VLOOKUP(Results!C$12,Lists!$E$2:$F$22,2,FALSE)=1),B!$G14,IF(AND(Intro!$H$5=3,B!$A14=1),B!$G14,IF(Intro!$H$5=4,B!$G14,"NA"))))))</f>
        <v>3</v>
      </c>
      <c r="D17" s="6">
        <f>IF(AND(Intro!$H$5=1,VLOOKUP(Results!D$12,Lists!$E$2:$F$22,2,FALSE)=0),"NA",IF(AND(Intro!$H$5=2,VLOOKUP(Results!D$12,Lists!$E$2:$F$22,2,FALSE)=0),"NA",IF(AND(Intro!$H$5=1,VLOOKUP(Results!D$12,Lists!$E$2:$F$22,2,FALSE)=1,'C'!$A14=1),'C'!$G14,IF(AND(Intro!$H$5=2,VLOOKUP(Results!D$12,Lists!$E$2:$F$22,2,FALSE)=1),'C'!$G14,IF(AND(Intro!$H$5=3,'C'!$A14=1),'C'!$G14,IF(Intro!$H$5=4,'C'!$G14,"NA"))))))</f>
        <v>3</v>
      </c>
      <c r="E17" s="80"/>
      <c r="F17" s="33">
        <f>IF(AND(Intro!$H$5=1,VLOOKUP(Results!F$12,Lists!$E$2:$F$22,2,FALSE)=0),"NA",IF(AND(Intro!$H$5=2,VLOOKUP(Results!F$12,Lists!$E$2:$F$22,2,FALSE)=0),"NA",IF(AND(Intro!$H$5=1,VLOOKUP(Results!F$12,Lists!$E$2:$F$22,2,FALSE)=1,E!$A14=1),E!$G14,IF(AND(Intro!$H$5=2,VLOOKUP(Results!F$12,Lists!$E$2:$F$22,2,FALSE)=1),E!$G14,IF(AND(Intro!$H$5=3,E!$A14=1),E!$G14,IF(Intro!$H$5=4,E!$G14,"NA"))))))</f>
        <v>3</v>
      </c>
      <c r="G17" s="32">
        <f>IF(AND(Intro!$H$5=1,VLOOKUP(Results!G$12,Lists!$E$2:$F$22,2,FALSE)=0),"NA",IF(AND(Intro!$H$5=2,VLOOKUP(Results!G$12,Lists!$E$2:$F$22,2,FALSE)=0),"NA",IF(AND(Intro!$H$5=1,VLOOKUP(Results!G$12,Lists!$E$2:$F$22,2,FALSE)=1,F!$A14=1),F!$G14,IF(AND(Intro!$H$5=2,VLOOKUP(Results!G$12,Lists!$E$2:$F$22,2,FALSE)=1),F!$G14,IF(AND(Intro!$H$5=3,F!$A14=1),F!$G14,IF(Intro!$H$5=4,F!$G14,"NA"))))))</f>
        <v>2</v>
      </c>
      <c r="H17" s="33">
        <f>IF(AND(Intro!$H$5=1,VLOOKUP(Results!H$12,Lists!$E$2:$F$22,2,FALSE)=0),"NA",IF(AND(Intro!$H$5=2,VLOOKUP(Results!H$12,Lists!$E$2:$F$22,2,FALSE)=0),"NA",IF(AND(Intro!$H$5=1,VLOOKUP(Results!H$12,Lists!$E$2:$F$22,2,FALSE)=1,G!$A14=1),G!$G14,IF(AND(Intro!$H$5=2,VLOOKUP(Results!H$12,Lists!$E$2:$F$22,2,FALSE)=1),G!$G14,IF(AND(Intro!$H$5=3,G!$A14=1),G!$G14,IF(Intro!$H$5=4,G!$G14,"NA"))))))</f>
        <v>3</v>
      </c>
      <c r="I17" s="32">
        <f>IF(AND(Intro!$H$5=1,VLOOKUP(Results!I$12,Lists!$E$2:$F$22,2,FALSE)=0),"NA",IF(AND(Intro!$H$5=2,VLOOKUP(Results!I$12,Lists!$E$2:$F$22,2,FALSE)=0),"NA",IF(AND(Intro!$H$5=1,VLOOKUP(Results!I$12,Lists!$E$2:$F$22,2,FALSE)=1,H!$A14=1),H!$G14,IF(AND(Intro!$H$5=2,VLOOKUP(Results!I$12,Lists!$E$2:$F$22,2,FALSE)=1),H!$G14,IF(AND(Intro!$H$5=3,H!$A14=1),H!$G14,IF(Intro!$H$5=4,H!$G14,"NA"))))))</f>
        <v>3</v>
      </c>
      <c r="J17" s="6">
        <f>IF(AND(Intro!$H$5=1,VLOOKUP(Results!J$12,Lists!$E$2:$F$22,2,FALSE)=0),"NA",IF(AND(Intro!$H$5=2,VLOOKUP(Results!J$12,Lists!$E$2:$F$22,2,FALSE)=0),"NA",IF(AND(Intro!$H$5=1,VLOOKUP(Results!J$12,Lists!$E$2:$F$22,2,FALSE)=1,I!$A14=1),I!$G14,IF(AND(Intro!$H$5=2,VLOOKUP(Results!J$12,Lists!$E$2:$F$22,2,FALSE)=1),I!$G14,IF(AND(Intro!$H$5=3,I!$A14=1),I!$G14,IF(Intro!$H$5=4,I!$G14,"NA"))))))</f>
        <v>2</v>
      </c>
      <c r="K17" s="6">
        <f>IF(AND(Intro!$H$5=1,VLOOKUP(Results!K$12,Lists!$E$2:$F$22,2,FALSE)=0),"NA",IF(AND(Intro!$H$5=2,VLOOKUP(Results!K$12,Lists!$E$2:$F$22,2,FALSE)=0),"NA",IF(AND(Intro!$H$5=1,VLOOKUP(Results!K$12,Lists!$E$2:$F$22,2,FALSE)=1,J!$A16=1),J!$G16,IF(AND(Intro!$H$5=2,VLOOKUP(Results!K$12,Lists!$E$2:$F$22,2,FALSE)=1),J!$G16,IF(AND(Intro!$H$5=3,J!$A16=1),J!$G16,IF(Intro!$H$5=4,J!$G16,"NA"))))))</f>
        <v>2</v>
      </c>
      <c r="L17" s="6">
        <f>IF(AND(Intro!$H$5=1,VLOOKUP(Results!L$12,Lists!$E$2:$F$22,2,FALSE)=0),"NA",IF(AND(Intro!$H$5=2,VLOOKUP(Results!L$12,Lists!$E$2:$F$22,2,FALSE)=0),"NA",IF(AND(Intro!$H$5=1,VLOOKUP(Results!L$12,Lists!$E$2:$F$22,2,FALSE)=1,K!$A14=1),K!$G14,IF(AND(Intro!$H$5=2,VLOOKUP(Results!L$12,Lists!$E$2:$F$22,2,FALSE)=1),K!$G14,IF(AND(Intro!$H$5=3,K!$A14=1),K!$G14,IF(Intro!$H$5=4,K!$G14,"NA"))))))</f>
        <v>3</v>
      </c>
      <c r="M17" s="6">
        <f>IF(AND(Intro!$H$5=1,VLOOKUP(Results!M$12,Lists!$E$2:$F$22,2,FALSE)=0),"NA",IF(AND(Intro!$H$5=2,VLOOKUP(Results!M$12,Lists!$E$2:$F$22,2,FALSE)=0),"NA",IF(AND(Intro!$H$5=1,VLOOKUP(Results!M$12,Lists!$E$2:$F$22,2,FALSE)=1,L!$A14=1),L!$G14,IF(AND(Intro!$H$5=2,VLOOKUP(Results!M$12,Lists!$E$2:$F$22,2,FALSE)=1),L!$G14,IF(AND(Intro!$H$5=3,L!$A14=1),L!$G14,IF(Intro!$H$5=4,L!$G14,"NA"))))))</f>
        <v>4</v>
      </c>
      <c r="N17" s="6">
        <f>IF(AND(Intro!$H$5=1,VLOOKUP(Results!N$12,Lists!$E$2:$F$22,2,FALSE)=0),"NA",IF(AND(Intro!$H$5=2,VLOOKUP(Results!N$12,Lists!$E$2:$F$22,2,FALSE)=0),"NA",IF(AND(Intro!$H$5=1,VLOOKUP(Results!N$12,Lists!$E$2:$F$22,2,FALSE)=1,M!$A14=1),M!$G14,IF(AND(Intro!$H$5=2,VLOOKUP(Results!N$12,Lists!$E$2:$F$22,2,FALSE)=1),M!$G14,IF(AND(Intro!$H$5=3,M!$A14=1),M!$G14,IF(Intro!$H$5=4,M!$G14,"NA"))))))</f>
        <v>2</v>
      </c>
      <c r="O17" s="6">
        <f>IF(AND(Intro!$H$5=1,VLOOKUP(Results!O$12,Lists!$E$2:$F$22,2,FALSE)=0),"NA",IF(AND(Intro!$H$5=2,VLOOKUP(Results!O$12,Lists!$E$2:$F$22,2,FALSE)=0),"NA",IF(AND(Intro!$H$5=1,VLOOKUP(Results!O$12,Lists!$E$2:$F$22,2,FALSE)=1,N!$A14=1),N!$G14,IF(AND(Intro!$H$5=2,VLOOKUP(Results!O$12,Lists!$E$2:$F$22,2,FALSE)=1),N!$G14,IF(AND(Intro!$H$5=3,N!$A14=1),N!$G14,IF(Intro!$H$5=4,N!$G14,"NA"))))))</f>
        <v>2</v>
      </c>
      <c r="P17" s="6">
        <f>IF(AND(Intro!$H$5=1,VLOOKUP(Results!P$12,Lists!$E$2:$F$22,2,FALSE)=0),"NA",IF(AND(Intro!$H$5=2,VLOOKUP(Results!P$12,Lists!$E$2:$F$22,2,FALSE)=0),"NA",IF(AND(Intro!$H$5=1,VLOOKUP(Results!P$12,Lists!$E$2:$F$22,2,FALSE)=1,O!$A14=1),O!$G14,IF(AND(Intro!$H$5=2,VLOOKUP(Results!P$12,Lists!$E$2:$F$22,2,FALSE)=1),O!$G14,IF(AND(Intro!$H$5=3,O!$A14=1),O!$G14,IF(Intro!$H$5=4,O!$G14,"NA"))))))</f>
        <v>3</v>
      </c>
      <c r="Q17" s="3">
        <f>IF(AND(Intro!$H$5=1,VLOOKUP(Results!Q$12,Lists!$E$2:$F$22,2,FALSE)=0),"NA",IF(AND(Intro!$H$5=2,VLOOKUP(Results!Q$12,Lists!$E$2:$F$22,2,FALSE)=0),"NA",IF(AND(Intro!$H$5=1,VLOOKUP(Results!Q$12,Lists!$E$2:$F$22,2,FALSE)=1,P!$A14=1),P!$G14,IF(AND(Intro!$H$5=2,VLOOKUP(Results!Q$12,Lists!$E$2:$F$22,2,FALSE)=1),P!$G14,IF(AND(Intro!$H$5=3,P!$A14=1),P!$G14,IF(Intro!$H$5=4,P!$G14,"NA"))))))</f>
        <v>2</v>
      </c>
      <c r="R17" s="34">
        <f>IF(AND(Intro!$H$5=1,VLOOKUP(Results!R$12,Lists!$E$2:$F$22,2,FALSE)=0),"NA",IF(AND(Intro!$H$5=2,VLOOKUP(Results!R$12,Lists!$E$2:$F$22,2,FALSE)=0),"NA",IF(AND(Intro!$H$5=1,VLOOKUP(Results!R$12,Lists!$E$2:$F$22,2,FALSE)=1,Q!$A14=1),Q!$G14,IF(AND(Intro!$H$5=2,VLOOKUP(Results!R$12,Lists!$E$2:$F$22,2,FALSE)=1),Q!$G14,IF(AND(Intro!$H$5=3,Q!$A14=1),Q!$G14,IF(Intro!$H$5=4,Q!$G14,"NA"))))))</f>
        <v>4</v>
      </c>
      <c r="S17" s="31">
        <f>IF(AND(Intro!$H$5=1,VLOOKUP(Results!S$12,Lists!$E$2:$F$22,2,FALSE)=0),"NA",IF(AND(Intro!$H$5=2,VLOOKUP(Results!S$12,Lists!$E$2:$F$22,2,FALSE)=0),"NA",IF(AND(Intro!$H$5=1,VLOOKUP(Results!S$12,Lists!$E$2:$F$22,2,FALSE)=1,'R'!$A14=1),'R'!$G14,IF(AND(Intro!$H$5=2,VLOOKUP(Results!S$12,Lists!$E$2:$F$22,2,FALSE)=1),'R'!$G14,IF(AND(Intro!$H$5=3,'R'!$A14=1),'R'!$G14,IF(Intro!$H$5=4,'R'!$G14,"NA"))))))</f>
        <v>2</v>
      </c>
      <c r="T17" s="3">
        <f>IF(AND(Intro!$H$5=1,VLOOKUP(Results!T$12,Lists!$E$2:$F$22,2,FALSE)=0),"NA",IF(AND(Intro!$H$5=2,VLOOKUP(Results!T$12,Lists!$E$2:$F$22,2,FALSE)=0),"NA",IF(AND(Intro!$H$5=1,VLOOKUP(Results!T$12,Lists!$E$2:$F$22,2,FALSE)=1,S!$A14=1),S!$G14,IF(AND(Intro!$H$5=2,VLOOKUP(Results!T$12,Lists!$E$2:$F$22,2,FALSE)=1),S!$G14,IF(AND(Intro!$H$5=3,S!$A14=1),S!$G14,IF(Intro!$H$5=4,S!$G14,"NA"))))))</f>
        <v>3</v>
      </c>
      <c r="U17" s="3">
        <f>IF(AND(Intro!$H$5=1,VLOOKUP(Results!U$12,Lists!$E$2:$F$22,2,FALSE)=0),"NA",IF(AND(Intro!$H$5=2,VLOOKUP(Results!U$12,Lists!$E$2:$F$22,2,FALSE)=0),"NA",IF(AND(Intro!$H$5=1,VLOOKUP(Results!U$12,Lists!$E$2:$F$22,2,FALSE)=1,T!$A14=1),T!$G14,IF(AND(Intro!$H$5=2,VLOOKUP(Results!U$12,Lists!$E$2:$F$22,2,FALSE)=1),T!$G14,IF(AND(Intro!$H$5=3,T!$A14=1),T!$G14,IF(Intro!$H$5=4,T!$G14,"NA"))))))</f>
        <v>4</v>
      </c>
      <c r="V17" s="34">
        <f>IF(AND(Intro!$H$5=1,VLOOKUP(Results!V$12,Lists!$E$2:$F$22,2,FALSE)=0),"NA",IF(AND(Intro!$H$5=2,VLOOKUP(Results!V$12,Lists!$E$2:$F$22,2,FALSE)=0),"NA",IF(AND(Intro!$H$5=1,VLOOKUP(Results!V$12,Lists!$E$2:$F$22,2,FALSE)=1,U!$A14=1),U!$G14,IF(AND(Intro!$H$5=2,VLOOKUP(Results!V$12,Lists!$E$2:$F$22,2,FALSE)=1),U!$G14,IF(AND(Intro!$H$5=3,U!$A14=1),U!$G14,IF(Intro!$H$5=4,U!$G14,"NA"))))))</f>
        <v>4</v>
      </c>
    </row>
    <row r="18" spans="1:22" x14ac:dyDescent="0.25">
      <c r="A18" s="65">
        <f t="shared" si="0"/>
        <v>6</v>
      </c>
      <c r="B18" s="32">
        <f>IF(AND(Intro!$H$5=1,VLOOKUP(Results!B$12,Lists!$E$2:$F$22,2,FALSE)=0),"NA",IF(AND(Intro!$H$5=2,VLOOKUP(Results!B$12,Lists!$E$2:$F$22,2,FALSE)=0),"NA",IF(AND(Intro!$H$5=3,A!A15=1),A!G15,IF(Intro!$H$5=4,A!G15,"NA"))))</f>
        <v>3</v>
      </c>
      <c r="C18" s="6">
        <f>IF(AND(Intro!$H$5=1,VLOOKUP(Results!C$12,Lists!$E$2:$F$22,2,FALSE)=0),"NA",IF(AND(Intro!$H$5=2,VLOOKUP(Results!C$12,Lists!$E$2:$F$22,2,FALSE)=0),"NA",IF(AND(Intro!$H$5=1,VLOOKUP(Results!C$12,Lists!$E$2:$F$22,2,FALSE)=1,B!$A15=1),B!$G15,IF(AND(Intro!$H$5=2,VLOOKUP(Results!C$12,Lists!$E$2:$F$22,2,FALSE)=1),B!$G15,IF(AND(Intro!$H$5=3,B!$A15=1),B!$G15,IF(Intro!$H$5=4,B!$G15,"NA"))))))</f>
        <v>2</v>
      </c>
      <c r="D18" s="6">
        <f>IF(AND(Intro!$H$5=1,VLOOKUP(Results!D$12,Lists!$E$2:$F$22,2,FALSE)=0),"NA",IF(AND(Intro!$H$5=2,VLOOKUP(Results!D$12,Lists!$E$2:$F$22,2,FALSE)=0),"NA",IF(AND(Intro!$H$5=1,VLOOKUP(Results!D$12,Lists!$E$2:$F$22,2,FALSE)=1,'C'!$A15=1),'C'!$G15,IF(AND(Intro!$H$5=2,VLOOKUP(Results!D$12,Lists!$E$2:$F$22,2,FALSE)=1),'C'!$G15,IF(AND(Intro!$H$5=3,'C'!$A15=1),'C'!$G15,IF(Intro!$H$5=4,'C'!$G15,"NA"))))))</f>
        <v>3</v>
      </c>
      <c r="E18" s="80"/>
      <c r="F18" s="33">
        <f>IF(AND(Intro!$H$5=1,VLOOKUP(Results!F$12,Lists!$E$2:$F$22,2,FALSE)=0),"NA",IF(AND(Intro!$H$5=2,VLOOKUP(Results!F$12,Lists!$E$2:$F$22,2,FALSE)=0),"NA",IF(AND(Intro!$H$5=1,VLOOKUP(Results!F$12,Lists!$E$2:$F$22,2,FALSE)=1,E!$A15=1),E!$G15,IF(AND(Intro!$H$5=2,VLOOKUP(Results!F$12,Lists!$E$2:$F$22,2,FALSE)=1),E!$G15,IF(AND(Intro!$H$5=3,E!$A15=1),E!$G15,IF(Intro!$H$5=4,E!$G15,"NA"))))))</f>
        <v>3</v>
      </c>
      <c r="G18" s="32">
        <f>IF(AND(Intro!$H$5=1,VLOOKUP(Results!G$12,Lists!$E$2:$F$22,2,FALSE)=0),"NA",IF(AND(Intro!$H$5=2,VLOOKUP(Results!G$12,Lists!$E$2:$F$22,2,FALSE)=0),"NA",IF(AND(Intro!$H$5=1,VLOOKUP(Results!G$12,Lists!$E$2:$F$22,2,FALSE)=1,F!$A15=1),F!$G15,IF(AND(Intro!$H$5=2,VLOOKUP(Results!G$12,Lists!$E$2:$F$22,2,FALSE)=1),F!$G15,IF(AND(Intro!$H$5=3,F!$A15=1),F!$G15,IF(Intro!$H$5=4,F!$G15,"NA"))))))</f>
        <v>1</v>
      </c>
      <c r="H18" s="33">
        <f>IF(AND(Intro!$H$5=1,VLOOKUP(Results!H$12,Lists!$E$2:$F$22,2,FALSE)=0),"NA",IF(AND(Intro!$H$5=2,VLOOKUP(Results!H$12,Lists!$E$2:$F$22,2,FALSE)=0),"NA",IF(AND(Intro!$H$5=1,VLOOKUP(Results!H$12,Lists!$E$2:$F$22,2,FALSE)=1,G!$A15=1),G!$G15,IF(AND(Intro!$H$5=2,VLOOKUP(Results!H$12,Lists!$E$2:$F$22,2,FALSE)=1),G!$G15,IF(AND(Intro!$H$5=3,G!$A15=1),G!$G15,IF(Intro!$H$5=4,G!$G15,"NA"))))))</f>
        <v>4</v>
      </c>
      <c r="I18" s="32">
        <f>IF(AND(Intro!$H$5=1,VLOOKUP(Results!I$12,Lists!$E$2:$F$22,2,FALSE)=0),"NA",IF(AND(Intro!$H$5=2,VLOOKUP(Results!I$12,Lists!$E$2:$F$22,2,FALSE)=0),"NA",IF(AND(Intro!$H$5=1,VLOOKUP(Results!I$12,Lists!$E$2:$F$22,2,FALSE)=1,H!$A15=1),H!$G15,IF(AND(Intro!$H$5=2,VLOOKUP(Results!I$12,Lists!$E$2:$F$22,2,FALSE)=1),H!$G15,IF(AND(Intro!$H$5=3,H!$A15=1),H!$G15,IF(Intro!$H$5=4,H!$G15,"NA"))))))</f>
        <v>4</v>
      </c>
      <c r="J18" s="6">
        <f>IF(AND(Intro!$H$5=1,VLOOKUP(Results!J$12,Lists!$E$2:$F$22,2,FALSE)=0),"NA",IF(AND(Intro!$H$5=2,VLOOKUP(Results!J$12,Lists!$E$2:$F$22,2,FALSE)=0),"NA",IF(AND(Intro!$H$5=1,VLOOKUP(Results!J$12,Lists!$E$2:$F$22,2,FALSE)=1,I!$A15=1),I!$G15,IF(AND(Intro!$H$5=2,VLOOKUP(Results!J$12,Lists!$E$2:$F$22,2,FALSE)=1),I!$G15,IF(AND(Intro!$H$5=3,I!$A15=1),I!$G15,IF(Intro!$H$5=4,I!$G15,"NA"))))))</f>
        <v>3</v>
      </c>
      <c r="K18" s="6">
        <f>IF(AND(Intro!$H$5=1,VLOOKUP(Results!K$12,Lists!$E$2:$F$22,2,FALSE)=0),"NA",IF(AND(Intro!$H$5=2,VLOOKUP(Results!K$12,Lists!$E$2:$F$22,2,FALSE)=0),"NA",IF(AND(Intro!$H$5=1,VLOOKUP(Results!K$12,Lists!$E$2:$F$22,2,FALSE)=1,J!$A18=1),J!$G18,IF(AND(Intro!$H$5=2,VLOOKUP(Results!K$12,Lists!$E$2:$F$22,2,FALSE)=1),J!$G18,IF(AND(Intro!$H$5=3,J!$A18=1),J!$G18,IF(Intro!$H$5=4,J!$G18,"NA"))))))</f>
        <v>4</v>
      </c>
      <c r="L18" s="6">
        <f>IF(AND(Intro!$H$5=1,VLOOKUP(Results!L$12,Lists!$E$2:$F$22,2,FALSE)=0),"NA",IF(AND(Intro!$H$5=2,VLOOKUP(Results!L$12,Lists!$E$2:$F$22,2,FALSE)=0),"NA",IF(AND(Intro!$H$5=1,VLOOKUP(Results!L$12,Lists!$E$2:$F$22,2,FALSE)=1,K!$A15=1),K!$G15,IF(AND(Intro!$H$5=2,VLOOKUP(Results!L$12,Lists!$E$2:$F$22,2,FALSE)=1),K!$G15,IF(AND(Intro!$H$5=3,K!$A15=1),K!$G15,IF(Intro!$H$5=4,K!$G15,"NA"))))))</f>
        <v>2</v>
      </c>
      <c r="M18" s="6">
        <f>IF(AND(Intro!$H$5=1,VLOOKUP(Results!M$12,Lists!$E$2:$F$22,2,FALSE)=0),"NA",IF(AND(Intro!$H$5=2,VLOOKUP(Results!M$12,Lists!$E$2:$F$22,2,FALSE)=0),"NA",IF(AND(Intro!$H$5=1,VLOOKUP(Results!M$12,Lists!$E$2:$F$22,2,FALSE)=1,L!$A15=1),L!$G15,IF(AND(Intro!$H$5=2,VLOOKUP(Results!M$12,Lists!$E$2:$F$22,2,FALSE)=1),L!$G15,IF(AND(Intro!$H$5=3,L!$A15=1),L!$G15,IF(Intro!$H$5=4,L!$G15,"NA"))))))</f>
        <v>3</v>
      </c>
      <c r="N18" s="6">
        <f>IF(AND(Intro!$H$5=1,VLOOKUP(Results!N$12,Lists!$E$2:$F$22,2,FALSE)=0),"NA",IF(AND(Intro!$H$5=2,VLOOKUP(Results!N$12,Lists!$E$2:$F$22,2,FALSE)=0),"NA",IF(AND(Intro!$H$5=1,VLOOKUP(Results!N$12,Lists!$E$2:$F$22,2,FALSE)=1,M!$A15=1),M!$G15,IF(AND(Intro!$H$5=2,VLOOKUP(Results!N$12,Lists!$E$2:$F$22,2,FALSE)=1),M!$G15,IF(AND(Intro!$H$5=3,M!$A15=1),M!$G15,IF(Intro!$H$5=4,M!$G15,"NA"))))))</f>
        <v>2</v>
      </c>
      <c r="O18" s="6">
        <f>IF(AND(Intro!$H$5=1,VLOOKUP(Results!O$12,Lists!$E$2:$F$22,2,FALSE)=0),"NA",IF(AND(Intro!$H$5=2,VLOOKUP(Results!O$12,Lists!$E$2:$F$22,2,FALSE)=0),"NA",IF(AND(Intro!$H$5=1,VLOOKUP(Results!O$12,Lists!$E$2:$F$22,2,FALSE)=1,N!$A15=1),N!$G15,IF(AND(Intro!$H$5=2,VLOOKUP(Results!O$12,Lists!$E$2:$F$22,2,FALSE)=1),N!$G15,IF(AND(Intro!$H$5=3,N!$A15=1),N!$G15,IF(Intro!$H$5=4,N!$G15,"NA"))))))</f>
        <v>2</v>
      </c>
      <c r="P18" s="6">
        <f>IF(AND(Intro!$H$5=1,VLOOKUP(Results!P$12,Lists!$E$2:$F$22,2,FALSE)=0),"NA",IF(AND(Intro!$H$5=2,VLOOKUP(Results!P$12,Lists!$E$2:$F$22,2,FALSE)=0),"NA",IF(AND(Intro!$H$5=1,VLOOKUP(Results!P$12,Lists!$E$2:$F$22,2,FALSE)=1,O!$A15=1),O!$G15,IF(AND(Intro!$H$5=2,VLOOKUP(Results!P$12,Lists!$E$2:$F$22,2,FALSE)=1),O!$G15,IF(AND(Intro!$H$5=3,O!$A15=1),O!$G15,IF(Intro!$H$5=4,O!$G15,"NA"))))))</f>
        <v>3</v>
      </c>
      <c r="Q18" s="3">
        <f>IF(AND(Intro!$H$5=1,VLOOKUP(Results!Q$12,Lists!$E$2:$F$22,2,FALSE)=0),"NA",IF(AND(Intro!$H$5=2,VLOOKUP(Results!Q$12,Lists!$E$2:$F$22,2,FALSE)=0),"NA",IF(AND(Intro!$H$5=1,VLOOKUP(Results!Q$12,Lists!$E$2:$F$22,2,FALSE)=1,P!$A15=1),P!$G15,IF(AND(Intro!$H$5=2,VLOOKUP(Results!Q$12,Lists!$E$2:$F$22,2,FALSE)=1),P!$G15,IF(AND(Intro!$H$5=3,P!$A15=1),P!$G15,IF(Intro!$H$5=4,P!$G15,"NA"))))))</f>
        <v>2</v>
      </c>
      <c r="R18" s="34">
        <f>IF(AND(Intro!$H$5=1,VLOOKUP(Results!R$12,Lists!$E$2:$F$22,2,FALSE)=0),"NA",IF(AND(Intro!$H$5=2,VLOOKUP(Results!R$12,Lists!$E$2:$F$22,2,FALSE)=0),"NA",IF(AND(Intro!$H$5=1,VLOOKUP(Results!R$12,Lists!$E$2:$F$22,2,FALSE)=1,Q!$A15=1),Q!$G15,IF(AND(Intro!$H$5=2,VLOOKUP(Results!R$12,Lists!$E$2:$F$22,2,FALSE)=1),Q!$G15,IF(AND(Intro!$H$5=3,Q!$A15=1),Q!$G15,IF(Intro!$H$5=4,Q!$G15,"NA"))))))</f>
        <v>3</v>
      </c>
      <c r="S18" s="31">
        <f>IF(AND(Intro!$H$5=1,VLOOKUP(Results!S$12,Lists!$E$2:$F$22,2,FALSE)=0),"NA",IF(AND(Intro!$H$5=2,VLOOKUP(Results!S$12,Lists!$E$2:$F$22,2,FALSE)=0),"NA",IF(AND(Intro!$H$5=1,VLOOKUP(Results!S$12,Lists!$E$2:$F$22,2,FALSE)=1,'R'!$A15=1),'R'!$G15,IF(AND(Intro!$H$5=2,VLOOKUP(Results!S$12,Lists!$E$2:$F$22,2,FALSE)=1),'R'!$G15,IF(AND(Intro!$H$5=3,'R'!$A15=1),'R'!$G15,IF(Intro!$H$5=4,'R'!$G15,"NA"))))))</f>
        <v>4</v>
      </c>
      <c r="T18" s="3">
        <f>IF(AND(Intro!$H$5=1,VLOOKUP(Results!T$12,Lists!$E$2:$F$22,2,FALSE)=0),"NA",IF(AND(Intro!$H$5=2,VLOOKUP(Results!T$12,Lists!$E$2:$F$22,2,FALSE)=0),"NA",IF(AND(Intro!$H$5=1,VLOOKUP(Results!T$12,Lists!$E$2:$F$22,2,FALSE)=1,S!$A15=1),S!$G15,IF(AND(Intro!$H$5=2,VLOOKUP(Results!T$12,Lists!$E$2:$F$22,2,FALSE)=1),S!$G15,IF(AND(Intro!$H$5=3,S!$A15=1),S!$G15,IF(Intro!$H$5=4,S!$G15,"NA"))))))</f>
        <v>2</v>
      </c>
      <c r="U18" s="3">
        <f>IF(AND(Intro!$H$5=1,VLOOKUP(Results!U$12,Lists!$E$2:$F$22,2,FALSE)=0),"NA",IF(AND(Intro!$H$5=2,VLOOKUP(Results!U$12,Lists!$E$2:$F$22,2,FALSE)=0),"NA",IF(AND(Intro!$H$5=1,VLOOKUP(Results!U$12,Lists!$E$2:$F$22,2,FALSE)=1,T!$A15=1),T!$G15,IF(AND(Intro!$H$5=2,VLOOKUP(Results!U$12,Lists!$E$2:$F$22,2,FALSE)=1),T!$G15,IF(AND(Intro!$H$5=3,T!$A15=1),T!$G15,IF(Intro!$H$5=4,T!$G15,"NA"))))))</f>
        <v>4</v>
      </c>
      <c r="V18" s="34">
        <f>IF(AND(Intro!$H$5=1,VLOOKUP(Results!V$12,Lists!$E$2:$F$22,2,FALSE)=0),"NA",IF(AND(Intro!$H$5=2,VLOOKUP(Results!V$12,Lists!$E$2:$F$22,2,FALSE)=0),"NA",IF(AND(Intro!$H$5=1,VLOOKUP(Results!V$12,Lists!$E$2:$F$22,2,FALSE)=1,U!$A15=1),U!$G15,IF(AND(Intro!$H$5=2,VLOOKUP(Results!V$12,Lists!$E$2:$F$22,2,FALSE)=1),U!$G15,IF(AND(Intro!$H$5=3,U!$A15=1),U!$G15,IF(Intro!$H$5=4,U!$G15,"NA"))))))</f>
        <v>4</v>
      </c>
    </row>
    <row r="19" spans="1:22" x14ac:dyDescent="0.25">
      <c r="A19" s="65">
        <f t="shared" si="0"/>
        <v>7</v>
      </c>
      <c r="B19" s="32">
        <f>IF(AND(Intro!$H$5=1,VLOOKUP(Results!B$12,Lists!$E$2:$F$22,2,FALSE)=0),"NA",IF(AND(Intro!$H$5=2,VLOOKUP(Results!B$12,Lists!$E$2:$F$22,2,FALSE)=0),"NA",IF(AND(Intro!$H$5=3,A!A16=1),A!G16,IF(Intro!$H$5=4,A!G16,"NA"))))</f>
        <v>4</v>
      </c>
      <c r="C19" s="6">
        <f>IF(AND(Intro!$H$5=1,VLOOKUP(Results!C$12,Lists!$E$2:$F$22,2,FALSE)=0),"NA",IF(AND(Intro!$H$5=2,VLOOKUP(Results!C$12,Lists!$E$2:$F$22,2,FALSE)=0),"NA",IF(AND(Intro!$H$5=1,VLOOKUP(Results!C$12,Lists!$E$2:$F$22,2,FALSE)=1,B!$A16=1),B!$G16,IF(AND(Intro!$H$5=2,VLOOKUP(Results!C$12,Lists!$E$2:$F$22,2,FALSE)=1),B!$G16,IF(AND(Intro!$H$5=3,B!$A16=1),B!$G16,IF(Intro!$H$5=4,B!$G16,"NA"))))))</f>
        <v>4</v>
      </c>
      <c r="D19" s="6">
        <f>IF(AND(Intro!$H$5=1,VLOOKUP(Results!D$12,Lists!$E$2:$F$22,2,FALSE)=0),"NA",IF(AND(Intro!$H$5=2,VLOOKUP(Results!D$12,Lists!$E$2:$F$22,2,FALSE)=0),"NA",IF(AND(Intro!$H$5=1,VLOOKUP(Results!D$12,Lists!$E$2:$F$22,2,FALSE)=1,'C'!$A16=1),'C'!$G16,IF(AND(Intro!$H$5=2,VLOOKUP(Results!D$12,Lists!$E$2:$F$22,2,FALSE)=1),'C'!$G16,IF(AND(Intro!$H$5=3,'C'!$A16=1),'C'!$G16,IF(Intro!$H$5=4,'C'!$G16,"NA"))))))</f>
        <v>2</v>
      </c>
      <c r="E19" s="80"/>
      <c r="F19" s="33">
        <f>IF(AND(Intro!$H$5=1,VLOOKUP(Results!F$12,Lists!$E$2:$F$22,2,FALSE)=0),"NA",IF(AND(Intro!$H$5=2,VLOOKUP(Results!F$12,Lists!$E$2:$F$22,2,FALSE)=0),"NA",IF(AND(Intro!$H$5=1,VLOOKUP(Results!F$12,Lists!$E$2:$F$22,2,FALSE)=1,E!$A16=1),E!$G16,IF(AND(Intro!$H$5=2,VLOOKUP(Results!F$12,Lists!$E$2:$F$22,2,FALSE)=1),E!$G16,IF(AND(Intro!$H$5=3,E!$A16=1),E!$G16,IF(Intro!$H$5=4,E!$G16,"NA"))))))</f>
        <v>4</v>
      </c>
      <c r="G19" s="32">
        <f>IF(AND(Intro!$H$5=1,VLOOKUP(Results!G$12,Lists!$E$2:$F$22,2,FALSE)=0),"NA",IF(AND(Intro!$H$5=2,VLOOKUP(Results!G$12,Lists!$E$2:$F$22,2,FALSE)=0),"NA",IF(AND(Intro!$H$5=1,VLOOKUP(Results!G$12,Lists!$E$2:$F$22,2,FALSE)=1,F!$A16=1),F!$G16,IF(AND(Intro!$H$5=2,VLOOKUP(Results!G$12,Lists!$E$2:$F$22,2,FALSE)=1),F!$G16,IF(AND(Intro!$H$5=3,F!$A16=1),F!$G16,IF(Intro!$H$5=4,F!$G16,"NA"))))))</f>
        <v>4</v>
      </c>
      <c r="H19" s="33">
        <f>IF(AND(Intro!$H$5=1,VLOOKUP(Results!H$12,Lists!$E$2:$F$22,2,FALSE)=0),"NA",IF(AND(Intro!$H$5=2,VLOOKUP(Results!H$12,Lists!$E$2:$F$22,2,FALSE)=0),"NA",IF(AND(Intro!$H$5=1,VLOOKUP(Results!H$12,Lists!$E$2:$F$22,2,FALSE)=1,G!$A16=1),G!$G16,IF(AND(Intro!$H$5=2,VLOOKUP(Results!H$12,Lists!$E$2:$F$22,2,FALSE)=1),G!$G16,IF(AND(Intro!$H$5=3,G!$A16=1),G!$G16,IF(Intro!$H$5=4,G!$G16,"NA"))))))</f>
        <v>3</v>
      </c>
      <c r="I19" s="32">
        <f>IF(AND(Intro!$H$5=1,VLOOKUP(Results!I$12,Lists!$E$2:$F$22,2,FALSE)=0),"NA",IF(AND(Intro!$H$5=2,VLOOKUP(Results!I$12,Lists!$E$2:$F$22,2,FALSE)=0),"NA",IF(AND(Intro!$H$5=1,VLOOKUP(Results!I$12,Lists!$E$2:$F$22,2,FALSE)=1,H!$A16=1),H!$G16,IF(AND(Intro!$H$5=2,VLOOKUP(Results!I$12,Lists!$E$2:$F$22,2,FALSE)=1),H!$G16,IF(AND(Intro!$H$5=3,H!$A16=1),H!$G16,IF(Intro!$H$5=4,H!$G16,"NA"))))))</f>
        <v>4</v>
      </c>
      <c r="J19" s="6">
        <f>IF(AND(Intro!$H$5=1,VLOOKUP(Results!J$12,Lists!$E$2:$F$22,2,FALSE)=0),"NA",IF(AND(Intro!$H$5=2,VLOOKUP(Results!J$12,Lists!$E$2:$F$22,2,FALSE)=0),"NA",IF(AND(Intro!$H$5=1,VLOOKUP(Results!J$12,Lists!$E$2:$F$22,2,FALSE)=1,I!$A16=1),I!$G16,IF(AND(Intro!$H$5=2,VLOOKUP(Results!J$12,Lists!$E$2:$F$22,2,FALSE)=1),I!$G16,IF(AND(Intro!$H$5=3,I!$A16=1),I!$G16,IF(Intro!$H$5=4,I!$G16,"NA"))))))</f>
        <v>3</v>
      </c>
      <c r="K19" s="6">
        <f>IF(AND(Intro!$H$5=1,VLOOKUP(Results!K$12,Lists!$E$2:$F$22,2,FALSE)=0),"NA",IF(AND(Intro!$H$5=2,VLOOKUP(Results!K$12,Lists!$E$2:$F$22,2,FALSE)=0),"NA",IF(AND(Intro!$H$5=1,VLOOKUP(Results!K$12,Lists!$E$2:$F$22,2,FALSE)=1,J!$A19=1),J!$G19,IF(AND(Intro!$H$5=2,VLOOKUP(Results!K$12,Lists!$E$2:$F$22,2,FALSE)=1),J!$G19,IF(AND(Intro!$H$5=3,J!$A19=1),J!$G19,IF(Intro!$H$5=4,J!$G19,"NA"))))))</f>
        <v>3</v>
      </c>
      <c r="L19" s="6">
        <f>IF(AND(Intro!$H$5=1,VLOOKUP(Results!L$12,Lists!$E$2:$F$22,2,FALSE)=0),"NA",IF(AND(Intro!$H$5=2,VLOOKUP(Results!L$12,Lists!$E$2:$F$22,2,FALSE)=0),"NA",IF(AND(Intro!$H$5=1,VLOOKUP(Results!L$12,Lists!$E$2:$F$22,2,FALSE)=1,K!$A16=1),K!$G16,IF(AND(Intro!$H$5=2,VLOOKUP(Results!L$12,Lists!$E$2:$F$22,2,FALSE)=1),K!$G16,IF(AND(Intro!$H$5=3,K!$A16=1),K!$G16,IF(Intro!$H$5=4,K!$G16,"NA"))))))</f>
        <v>3</v>
      </c>
      <c r="M19" s="6">
        <f>IF(AND(Intro!$H$5=1,VLOOKUP(Results!M$12,Lists!$E$2:$F$22,2,FALSE)=0),"NA",IF(AND(Intro!$H$5=2,VLOOKUP(Results!M$12,Lists!$E$2:$F$22,2,FALSE)=0),"NA",IF(AND(Intro!$H$5=1,VLOOKUP(Results!M$12,Lists!$E$2:$F$22,2,FALSE)=1,L!$A16=1),L!$G16,IF(AND(Intro!$H$5=2,VLOOKUP(Results!M$12,Lists!$E$2:$F$22,2,FALSE)=1),L!$G16,IF(AND(Intro!$H$5=3,L!$A16=1),L!$G16,IF(Intro!$H$5=4,L!$G16,"NA"))))))</f>
        <v>2</v>
      </c>
      <c r="N19" s="6">
        <f>IF(AND(Intro!$H$5=1,VLOOKUP(Results!N$12,Lists!$E$2:$F$22,2,FALSE)=0),"NA",IF(AND(Intro!$H$5=2,VLOOKUP(Results!N$12,Lists!$E$2:$F$22,2,FALSE)=0),"NA",IF(AND(Intro!$H$5=1,VLOOKUP(Results!N$12,Lists!$E$2:$F$22,2,FALSE)=1,M!$A16=1),M!$G16,IF(AND(Intro!$H$5=2,VLOOKUP(Results!N$12,Lists!$E$2:$F$22,2,FALSE)=1),M!$G16,IF(AND(Intro!$H$5=3,M!$A16=1),M!$G16,IF(Intro!$H$5=4,M!$G16,"NA"))))))</f>
        <v>3</v>
      </c>
      <c r="O19" s="6">
        <f>IF(AND(Intro!$H$5=1,VLOOKUP(Results!O$12,Lists!$E$2:$F$22,2,FALSE)=0),"NA",IF(AND(Intro!$H$5=2,VLOOKUP(Results!O$12,Lists!$E$2:$F$22,2,FALSE)=0),"NA",IF(AND(Intro!$H$5=1,VLOOKUP(Results!O$12,Lists!$E$2:$F$22,2,FALSE)=1,N!$A16=1),N!$G16,IF(AND(Intro!$H$5=2,VLOOKUP(Results!O$12,Lists!$E$2:$F$22,2,FALSE)=1),N!$G16,IF(AND(Intro!$H$5=3,N!$A16=1),N!$G16,IF(Intro!$H$5=4,N!$G16,"NA"))))))</f>
        <v>3</v>
      </c>
      <c r="P19" s="6">
        <f>IF(AND(Intro!$H$5=1,VLOOKUP(Results!P$12,Lists!$E$2:$F$22,2,FALSE)=0),"NA",IF(AND(Intro!$H$5=2,VLOOKUP(Results!P$12,Lists!$E$2:$F$22,2,FALSE)=0),"NA",IF(AND(Intro!$H$5=1,VLOOKUP(Results!P$12,Lists!$E$2:$F$22,2,FALSE)=1,O!$A16=1),O!$G16,IF(AND(Intro!$H$5=2,VLOOKUP(Results!P$12,Lists!$E$2:$F$22,2,FALSE)=1),O!$G16,IF(AND(Intro!$H$5=3,O!$A16=1),O!$G16,IF(Intro!$H$5=4,O!$G16,"NA"))))))</f>
        <v>2</v>
      </c>
      <c r="Q19" s="3">
        <f>IF(AND(Intro!$H$5=1,VLOOKUP(Results!Q$12,Lists!$E$2:$F$22,2,FALSE)=0),"NA",IF(AND(Intro!$H$5=2,VLOOKUP(Results!Q$12,Lists!$E$2:$F$22,2,FALSE)=0),"NA",IF(AND(Intro!$H$5=1,VLOOKUP(Results!Q$12,Lists!$E$2:$F$22,2,FALSE)=1,P!$A16=1),P!$G16,IF(AND(Intro!$H$5=2,VLOOKUP(Results!Q$12,Lists!$E$2:$F$22,2,FALSE)=1),P!$G16,IF(AND(Intro!$H$5=3,P!$A16=1),P!$G16,IF(Intro!$H$5=4,P!$G16,"NA"))))))</f>
        <v>3</v>
      </c>
      <c r="R19" s="34">
        <f>IF(AND(Intro!$H$5=1,VLOOKUP(Results!R$12,Lists!$E$2:$F$22,2,FALSE)=0),"NA",IF(AND(Intro!$H$5=2,VLOOKUP(Results!R$12,Lists!$E$2:$F$22,2,FALSE)=0),"NA",IF(AND(Intro!$H$5=1,VLOOKUP(Results!R$12,Lists!$E$2:$F$22,2,FALSE)=1,Q!$A16=1),Q!$G16,IF(AND(Intro!$H$5=2,VLOOKUP(Results!R$12,Lists!$E$2:$F$22,2,FALSE)=1),Q!$G16,IF(AND(Intro!$H$5=3,Q!$A16=1),Q!$G16,IF(Intro!$H$5=4,Q!$G16,"NA"))))))</f>
        <v>4</v>
      </c>
      <c r="S19" s="31">
        <f>IF(AND(Intro!$H$5=1,VLOOKUP(Results!S$12,Lists!$E$2:$F$22,2,FALSE)=0),"NA",IF(AND(Intro!$H$5=2,VLOOKUP(Results!S$12,Lists!$E$2:$F$22,2,FALSE)=0),"NA",IF(AND(Intro!$H$5=1,VLOOKUP(Results!S$12,Lists!$E$2:$F$22,2,FALSE)=1,'R'!$A16=1),'R'!$G16,IF(AND(Intro!$H$5=2,VLOOKUP(Results!S$12,Lists!$E$2:$F$22,2,FALSE)=1),'R'!$G16,IF(AND(Intro!$H$5=3,'R'!$A16=1),'R'!$G16,IF(Intro!$H$5=4,'R'!$G16,"NA"))))))</f>
        <v>3</v>
      </c>
      <c r="T19" s="3">
        <f>IF(AND(Intro!$H$5=1,VLOOKUP(Results!T$12,Lists!$E$2:$F$22,2,FALSE)=0),"NA",IF(AND(Intro!$H$5=2,VLOOKUP(Results!T$12,Lists!$E$2:$F$22,2,FALSE)=0),"NA",IF(AND(Intro!$H$5=1,VLOOKUP(Results!T$12,Lists!$E$2:$F$22,2,FALSE)=1,S!$A16=1),S!$G16,IF(AND(Intro!$H$5=2,VLOOKUP(Results!T$12,Lists!$E$2:$F$22,2,FALSE)=1),S!$G16,IF(AND(Intro!$H$5=3,S!$A16=1),S!$G16,IF(Intro!$H$5=4,S!$G16,"NA"))))))</f>
        <v>1</v>
      </c>
      <c r="U19" s="3">
        <f>IF(AND(Intro!$H$5=1,VLOOKUP(Results!U$12,Lists!$E$2:$F$22,2,FALSE)=0),"NA",IF(AND(Intro!$H$5=2,VLOOKUP(Results!U$12,Lists!$E$2:$F$22,2,FALSE)=0),"NA",IF(AND(Intro!$H$5=1,VLOOKUP(Results!U$12,Lists!$E$2:$F$22,2,FALSE)=1,T!$A16=1),T!$G16,IF(AND(Intro!$H$5=2,VLOOKUP(Results!U$12,Lists!$E$2:$F$22,2,FALSE)=1),T!$G16,IF(AND(Intro!$H$5=3,T!$A16=1),T!$G16,IF(Intro!$H$5=4,T!$G16,"NA"))))))</f>
        <v>3</v>
      </c>
      <c r="V19" s="34">
        <f>IF(AND(Intro!$H$5=1,VLOOKUP(Results!V$12,Lists!$E$2:$F$22,2,FALSE)=0),"NA",IF(AND(Intro!$H$5=2,VLOOKUP(Results!V$12,Lists!$E$2:$F$22,2,FALSE)=0),"NA",IF(AND(Intro!$H$5=1,VLOOKUP(Results!V$12,Lists!$E$2:$F$22,2,FALSE)=1,U!$A16=1),U!$G16,IF(AND(Intro!$H$5=2,VLOOKUP(Results!V$12,Lists!$E$2:$F$22,2,FALSE)=1),U!$G16,IF(AND(Intro!$H$5=3,U!$A16=1),U!$G16,IF(Intro!$H$5=4,U!$G16,"NA"))))))</f>
        <v>3</v>
      </c>
    </row>
    <row r="20" spans="1:22" x14ac:dyDescent="0.25">
      <c r="A20" s="65">
        <f t="shared" si="0"/>
        <v>8</v>
      </c>
      <c r="B20" s="32">
        <f>IF(AND(Intro!$H$5=1,VLOOKUP(Results!B$12,Lists!$E$2:$F$22,2,FALSE)=0),"NA",IF(AND(Intro!$H$5=2,VLOOKUP(Results!B$12,Lists!$E$2:$F$22,2,FALSE)=0),"NA",IF(AND(Intro!$H$5=3,A!A17=1),A!G17,IF(Intro!$H$5=4,A!G17,"NA"))))</f>
        <v>2</v>
      </c>
      <c r="C20" s="6">
        <f>IF(AND(Intro!$H$5=1,VLOOKUP(Results!C$12,Lists!$E$2:$F$22,2,FALSE)=0),"NA",IF(AND(Intro!$H$5=2,VLOOKUP(Results!C$12,Lists!$E$2:$F$22,2,FALSE)=0),"NA",IF(AND(Intro!$H$5=1,VLOOKUP(Results!C$12,Lists!$E$2:$F$22,2,FALSE)=1,B!$A17=1),B!$G17,IF(AND(Intro!$H$5=2,VLOOKUP(Results!C$12,Lists!$E$2:$F$22,2,FALSE)=1),B!$G17,IF(AND(Intro!$H$5=3,B!$A17=1),B!$G17,IF(Intro!$H$5=4,B!$G17,"NA"))))))</f>
        <v>3</v>
      </c>
      <c r="D20" s="6">
        <f>IF(AND(Intro!$H$5=1,VLOOKUP(Results!D$12,Lists!$E$2:$F$22,2,FALSE)=0),"NA",IF(AND(Intro!$H$5=2,VLOOKUP(Results!D$12,Lists!$E$2:$F$22,2,FALSE)=0),"NA",IF(AND(Intro!$H$5=1,VLOOKUP(Results!D$12,Lists!$E$2:$F$22,2,FALSE)=1,'C'!$A17=1),'C'!$G17,IF(AND(Intro!$H$5=2,VLOOKUP(Results!D$12,Lists!$E$2:$F$22,2,FALSE)=1),'C'!$G17,IF(AND(Intro!$H$5=3,'C'!$A17=1),'C'!$G17,IF(Intro!$H$5=4,'C'!$G17,"NA"))))))</f>
        <v>2</v>
      </c>
      <c r="E20" s="80"/>
      <c r="F20" s="33">
        <f>IF(AND(Intro!$H$5=1,VLOOKUP(Results!F$12,Lists!$E$2:$F$22,2,FALSE)=0),"NA",IF(AND(Intro!$H$5=2,VLOOKUP(Results!F$12,Lists!$E$2:$F$22,2,FALSE)=0),"NA",IF(AND(Intro!$H$5=1,VLOOKUP(Results!F$12,Lists!$E$2:$F$22,2,FALSE)=1,E!$A17=1),E!$G17,IF(AND(Intro!$H$5=2,VLOOKUP(Results!F$12,Lists!$E$2:$F$22,2,FALSE)=1),E!$G17,IF(AND(Intro!$H$5=3,E!$A17=1),E!$G17,IF(Intro!$H$5=4,E!$G17,"NA"))))))</f>
        <v>4</v>
      </c>
      <c r="G20" s="32">
        <f>IF(AND(Intro!$H$5=1,VLOOKUP(Results!G$12,Lists!$E$2:$F$22,2,FALSE)=0),"NA",IF(AND(Intro!$H$5=2,VLOOKUP(Results!G$12,Lists!$E$2:$F$22,2,FALSE)=0),"NA",IF(AND(Intro!$H$5=1,VLOOKUP(Results!G$12,Lists!$E$2:$F$22,2,FALSE)=1,F!$A17=1),F!$G17,IF(AND(Intro!$H$5=2,VLOOKUP(Results!G$12,Lists!$E$2:$F$22,2,FALSE)=1),F!$G17,IF(AND(Intro!$H$5=3,F!$A17=1),F!$G17,IF(Intro!$H$5=4,F!$G17,"NA"))))))</f>
        <v>3</v>
      </c>
      <c r="H20" s="33">
        <f>IF(AND(Intro!$H$5=1,VLOOKUP(Results!H$12,Lists!$E$2:$F$22,2,FALSE)=0),"NA",IF(AND(Intro!$H$5=2,VLOOKUP(Results!H$12,Lists!$E$2:$F$22,2,FALSE)=0),"NA",IF(AND(Intro!$H$5=1,VLOOKUP(Results!H$12,Lists!$E$2:$F$22,2,FALSE)=1,G!$A17=1),G!$G17,IF(AND(Intro!$H$5=2,VLOOKUP(Results!H$12,Lists!$E$2:$F$22,2,FALSE)=1),G!$G17,IF(AND(Intro!$H$5=3,G!$A17=1),G!$G17,IF(Intro!$H$5=4,G!$G17,"NA"))))))</f>
        <v>2</v>
      </c>
      <c r="I20" s="32">
        <f>IF(AND(Intro!$H$5=1,VLOOKUP(Results!I$12,Lists!$E$2:$F$22,2,FALSE)=0),"NA",IF(AND(Intro!$H$5=2,VLOOKUP(Results!I$12,Lists!$E$2:$F$22,2,FALSE)=0),"NA",IF(AND(Intro!$H$5=1,VLOOKUP(Results!I$12,Lists!$E$2:$F$22,2,FALSE)=1,H!$A17=1),H!$G17,IF(AND(Intro!$H$5=2,VLOOKUP(Results!I$12,Lists!$E$2:$F$22,2,FALSE)=1),H!$G17,IF(AND(Intro!$H$5=3,H!$A17=1),H!$G17,IF(Intro!$H$5=4,H!$G17,"NA"))))))</f>
        <v>2</v>
      </c>
      <c r="J20" s="6">
        <f>IF(AND(Intro!$H$5=1,VLOOKUP(Results!J$12,Lists!$E$2:$F$22,2,FALSE)=0),"NA",IF(AND(Intro!$H$5=2,VLOOKUP(Results!J$12,Lists!$E$2:$F$22,2,FALSE)=0),"NA",IF(AND(Intro!$H$5=1,VLOOKUP(Results!J$12,Lists!$E$2:$F$22,2,FALSE)=1,I!$A17=1),I!$G17,IF(AND(Intro!$H$5=2,VLOOKUP(Results!J$12,Lists!$E$2:$F$22,2,FALSE)=1),I!$G17,IF(AND(Intro!$H$5=3,I!$A17=1),I!$G17,IF(Intro!$H$5=4,I!$G17,"NA"))))))</f>
        <v>2</v>
      </c>
      <c r="K20" s="6">
        <f>IF(AND(Intro!$H$5=1,VLOOKUP(Results!K$12,Lists!$E$2:$F$22,2,FALSE)=0),"NA",IF(AND(Intro!$H$5=2,VLOOKUP(Results!K$12,Lists!$E$2:$F$22,2,FALSE)=0),"NA",IF(AND(Intro!$H$5=1,VLOOKUP(Results!K$12,Lists!$E$2:$F$22,2,FALSE)=1,J!$A20=1),J!$G20,IF(AND(Intro!$H$5=2,VLOOKUP(Results!K$12,Lists!$E$2:$F$22,2,FALSE)=1),J!$G20,IF(AND(Intro!$H$5=3,J!$A20=1),J!$G20,IF(Intro!$H$5=4,J!$G20,"NA"))))))</f>
        <v>3</v>
      </c>
      <c r="L20" s="6">
        <f>IF(AND(Intro!$H$5=1,VLOOKUP(Results!L$12,Lists!$E$2:$F$22,2,FALSE)=0),"NA",IF(AND(Intro!$H$5=2,VLOOKUP(Results!L$12,Lists!$E$2:$F$22,2,FALSE)=0),"NA",IF(AND(Intro!$H$5=1,VLOOKUP(Results!L$12,Lists!$E$2:$F$22,2,FALSE)=1,K!$A17=1),K!$G17,IF(AND(Intro!$H$5=2,VLOOKUP(Results!L$12,Lists!$E$2:$F$22,2,FALSE)=1),K!$G17,IF(AND(Intro!$H$5=3,K!$A17=1),K!$G17,IF(Intro!$H$5=4,K!$G17,"NA"))))))</f>
        <v>4</v>
      </c>
      <c r="M20" s="6">
        <f>IF(AND(Intro!$H$5=1,VLOOKUP(Results!M$12,Lists!$E$2:$F$22,2,FALSE)=0),"NA",IF(AND(Intro!$H$5=2,VLOOKUP(Results!M$12,Lists!$E$2:$F$22,2,FALSE)=0),"NA",IF(AND(Intro!$H$5=1,VLOOKUP(Results!M$12,Lists!$E$2:$F$22,2,FALSE)=1,L!$A17=1),L!$G17,IF(AND(Intro!$H$5=2,VLOOKUP(Results!M$12,Lists!$E$2:$F$22,2,FALSE)=1),L!$G17,IF(AND(Intro!$H$5=3,L!$A17=1),L!$G17,IF(Intro!$H$5=4,L!$G17,"NA"))))))</f>
        <v>2</v>
      </c>
      <c r="N20" s="6">
        <f>IF(AND(Intro!$H$5=1,VLOOKUP(Results!N$12,Lists!$E$2:$F$22,2,FALSE)=0),"NA",IF(AND(Intro!$H$5=2,VLOOKUP(Results!N$12,Lists!$E$2:$F$22,2,FALSE)=0),"NA",IF(AND(Intro!$H$5=1,VLOOKUP(Results!N$12,Lists!$E$2:$F$22,2,FALSE)=1,M!$A17=1),M!$G17,IF(AND(Intro!$H$5=2,VLOOKUP(Results!N$12,Lists!$E$2:$F$22,2,FALSE)=1),M!$G17,IF(AND(Intro!$H$5=3,M!$A17=1),M!$G17,IF(Intro!$H$5=4,M!$G17,"NA"))))))</f>
        <v>3</v>
      </c>
      <c r="O20" s="6">
        <f>IF(AND(Intro!$H$5=1,VLOOKUP(Results!O$12,Lists!$E$2:$F$22,2,FALSE)=0),"NA",IF(AND(Intro!$H$5=2,VLOOKUP(Results!O$12,Lists!$E$2:$F$22,2,FALSE)=0),"NA",IF(AND(Intro!$H$5=1,VLOOKUP(Results!O$12,Lists!$E$2:$F$22,2,FALSE)=1,N!$A17=1),N!$G17,IF(AND(Intro!$H$5=2,VLOOKUP(Results!O$12,Lists!$E$2:$F$22,2,FALSE)=1),N!$G17,IF(AND(Intro!$H$5=3,N!$A17=1),N!$G17,IF(Intro!$H$5=4,N!$G17,"NA"))))))</f>
        <v>4</v>
      </c>
      <c r="P20" s="6">
        <f>IF(AND(Intro!$H$5=1,VLOOKUP(Results!P$12,Lists!$E$2:$F$22,2,FALSE)=0),"NA",IF(AND(Intro!$H$5=2,VLOOKUP(Results!P$12,Lists!$E$2:$F$22,2,FALSE)=0),"NA",IF(AND(Intro!$H$5=1,VLOOKUP(Results!P$12,Lists!$E$2:$F$22,2,FALSE)=1,O!$A17=1),O!$G17,IF(AND(Intro!$H$5=2,VLOOKUP(Results!P$12,Lists!$E$2:$F$22,2,FALSE)=1),O!$G17,IF(AND(Intro!$H$5=3,O!$A17=1),O!$G17,IF(Intro!$H$5=4,O!$G17,"NA"))))))</f>
        <v>2</v>
      </c>
      <c r="Q20" s="3">
        <f>IF(AND(Intro!$H$5=1,VLOOKUP(Results!Q$12,Lists!$E$2:$F$22,2,FALSE)=0),"NA",IF(AND(Intro!$H$5=2,VLOOKUP(Results!Q$12,Lists!$E$2:$F$22,2,FALSE)=0),"NA",IF(AND(Intro!$H$5=1,VLOOKUP(Results!Q$12,Lists!$E$2:$F$22,2,FALSE)=1,P!$A17=1),P!$G17,IF(AND(Intro!$H$5=2,VLOOKUP(Results!Q$12,Lists!$E$2:$F$22,2,FALSE)=1),P!$G17,IF(AND(Intro!$H$5=3,P!$A17=1),P!$G17,IF(Intro!$H$5=4,P!$G17,"NA"))))))</f>
        <v>3</v>
      </c>
      <c r="R20" s="34">
        <f>IF(AND(Intro!$H$5=1,VLOOKUP(Results!R$12,Lists!$E$2:$F$22,2,FALSE)=0),"NA",IF(AND(Intro!$H$5=2,VLOOKUP(Results!R$12,Lists!$E$2:$F$22,2,FALSE)=0),"NA",IF(AND(Intro!$H$5=1,VLOOKUP(Results!R$12,Lists!$E$2:$F$22,2,FALSE)=1,Q!$A17=1),Q!$G17,IF(AND(Intro!$H$5=2,VLOOKUP(Results!R$12,Lists!$E$2:$F$22,2,FALSE)=1),Q!$G17,IF(AND(Intro!$H$5=3,Q!$A17=1),Q!$G17,IF(Intro!$H$5=4,Q!$G17,"NA"))))))</f>
        <v>3</v>
      </c>
      <c r="S20" s="31">
        <f>IF(AND(Intro!$H$5=1,VLOOKUP(Results!S$12,Lists!$E$2:$F$22,2,FALSE)=0),"NA",IF(AND(Intro!$H$5=2,VLOOKUP(Results!S$12,Lists!$E$2:$F$22,2,FALSE)=0),"NA",IF(AND(Intro!$H$5=1,VLOOKUP(Results!S$12,Lists!$E$2:$F$22,2,FALSE)=1,'R'!$A17=1),'R'!$G17,IF(AND(Intro!$H$5=2,VLOOKUP(Results!S$12,Lists!$E$2:$F$22,2,FALSE)=1),'R'!$G17,IF(AND(Intro!$H$5=3,'R'!$A17=1),'R'!$G17,IF(Intro!$H$5=4,'R'!$G17,"NA"))))))</f>
        <v>3</v>
      </c>
      <c r="T20" s="3">
        <f>IF(AND(Intro!$H$5=1,VLOOKUP(Results!T$12,Lists!$E$2:$F$22,2,FALSE)=0),"NA",IF(AND(Intro!$H$5=2,VLOOKUP(Results!T$12,Lists!$E$2:$F$22,2,FALSE)=0),"NA",IF(AND(Intro!$H$5=1,VLOOKUP(Results!T$12,Lists!$E$2:$F$22,2,FALSE)=1,S!$A17=1),S!$G17,IF(AND(Intro!$H$5=2,VLOOKUP(Results!T$12,Lists!$E$2:$F$22,2,FALSE)=1),S!$G17,IF(AND(Intro!$H$5=3,S!$A17=1),S!$G17,IF(Intro!$H$5=4,S!$G17,"NA"))))))</f>
        <v>2</v>
      </c>
      <c r="U20" s="3">
        <f>IF(AND(Intro!$H$5=1,VLOOKUP(Results!U$12,Lists!$E$2:$F$22,2,FALSE)=0),"NA",IF(AND(Intro!$H$5=2,VLOOKUP(Results!U$12,Lists!$E$2:$F$22,2,FALSE)=0),"NA",IF(AND(Intro!$H$5=1,VLOOKUP(Results!U$12,Lists!$E$2:$F$22,2,FALSE)=1,T!$A17=1),T!$G17,IF(AND(Intro!$H$5=2,VLOOKUP(Results!U$12,Lists!$E$2:$F$22,2,FALSE)=1),T!$G17,IF(AND(Intro!$H$5=3,T!$A17=1),T!$G17,IF(Intro!$H$5=4,T!$G17,"NA"))))))</f>
        <v>4</v>
      </c>
      <c r="V20" s="34">
        <f>IF(AND(Intro!$H$5=1,VLOOKUP(Results!V$12,Lists!$E$2:$F$22,2,FALSE)=0),"NA",IF(AND(Intro!$H$5=2,VLOOKUP(Results!V$12,Lists!$E$2:$F$22,2,FALSE)=0),"NA",IF(AND(Intro!$H$5=1,VLOOKUP(Results!V$12,Lists!$E$2:$F$22,2,FALSE)=1,U!$A17=1),U!$G17,IF(AND(Intro!$H$5=2,VLOOKUP(Results!V$12,Lists!$E$2:$F$22,2,FALSE)=1),U!$G17,IF(AND(Intro!$H$5=3,U!$A17=1),U!$G17,IF(Intro!$H$5=4,U!$G17,"NA"))))))</f>
        <v>3</v>
      </c>
    </row>
    <row r="21" spans="1:22" x14ac:dyDescent="0.25">
      <c r="A21" s="65">
        <f t="shared" si="0"/>
        <v>9</v>
      </c>
      <c r="B21" s="32">
        <f>IF(AND(Intro!$H$5=1,VLOOKUP(Results!B$12,Lists!$E$2:$F$22,2,FALSE)=0),"NA",IF(AND(Intro!$H$5=2,VLOOKUP(Results!B$12,Lists!$E$2:$F$22,2,FALSE)=0),"NA",IF(AND(Intro!$H$5=3,A!A18=1),A!G18,IF(Intro!$H$5=4,A!G18,"NA"))))</f>
        <v>3</v>
      </c>
      <c r="C21" s="6">
        <f>IF(AND(Intro!$H$5=1,VLOOKUP(Results!C$12,Lists!$E$2:$F$22,2,FALSE)=0),"NA",IF(AND(Intro!$H$5=2,VLOOKUP(Results!C$12,Lists!$E$2:$F$22,2,FALSE)=0),"NA",IF(AND(Intro!$H$5=1,VLOOKUP(Results!C$12,Lists!$E$2:$F$22,2,FALSE)=1,B!$A18=1),B!$G18,IF(AND(Intro!$H$5=2,VLOOKUP(Results!C$12,Lists!$E$2:$F$22,2,FALSE)=1),B!$G18,IF(AND(Intro!$H$5=3,B!$A18=1),B!$G18,IF(Intro!$H$5=4,B!$G18,"NA"))))))</f>
        <v>3</v>
      </c>
      <c r="D21" s="6">
        <f>IF(AND(Intro!$H$5=1,VLOOKUP(Results!D$12,Lists!$E$2:$F$22,2,FALSE)=0),"NA",IF(AND(Intro!$H$5=2,VLOOKUP(Results!D$12,Lists!$E$2:$F$22,2,FALSE)=0),"NA",IF(AND(Intro!$H$5=1,VLOOKUP(Results!D$12,Lists!$E$2:$F$22,2,FALSE)=1,'C'!$A18=1),'C'!$G18,IF(AND(Intro!$H$5=2,VLOOKUP(Results!D$12,Lists!$E$2:$F$22,2,FALSE)=1),'C'!$G18,IF(AND(Intro!$H$5=3,'C'!$A18=1),'C'!$G18,IF(Intro!$H$5=4,'C'!$G18,"NA"))))))</f>
        <v>4</v>
      </c>
      <c r="E21" s="80"/>
      <c r="F21" s="33">
        <f>IF(AND(Intro!$H$5=1,VLOOKUP(Results!F$12,Lists!$E$2:$F$22,2,FALSE)=0),"NA",IF(AND(Intro!$H$5=2,VLOOKUP(Results!F$12,Lists!$E$2:$F$22,2,FALSE)=0),"NA",IF(AND(Intro!$H$5=1,VLOOKUP(Results!F$12,Lists!$E$2:$F$22,2,FALSE)=1,E!$A18=1),E!$G18,IF(AND(Intro!$H$5=2,VLOOKUP(Results!F$12,Lists!$E$2:$F$22,2,FALSE)=1),E!$G18,IF(AND(Intro!$H$5=3,E!$A18=1),E!$G18,IF(Intro!$H$5=4,E!$G18,"NA"))))))</f>
        <v>1</v>
      </c>
      <c r="G21" s="32">
        <f>IF(AND(Intro!$H$5=1,VLOOKUP(Results!G$12,Lists!$E$2:$F$22,2,FALSE)=0),"NA",IF(AND(Intro!$H$5=2,VLOOKUP(Results!G$12,Lists!$E$2:$F$22,2,FALSE)=0),"NA",IF(AND(Intro!$H$5=1,VLOOKUP(Results!G$12,Lists!$E$2:$F$22,2,FALSE)=1,F!$A18=1),F!$G18,IF(AND(Intro!$H$5=2,VLOOKUP(Results!G$12,Lists!$E$2:$F$22,2,FALSE)=1),F!$G18,IF(AND(Intro!$H$5=3,F!$A18=1),F!$G18,IF(Intro!$H$5=4,F!$G18,"NA"))))))</f>
        <v>2</v>
      </c>
      <c r="H21" s="33">
        <f>IF(AND(Intro!$H$5=1,VLOOKUP(Results!H$12,Lists!$E$2:$F$22,2,FALSE)=0),"NA",IF(AND(Intro!$H$5=2,VLOOKUP(Results!H$12,Lists!$E$2:$F$22,2,FALSE)=0),"NA",IF(AND(Intro!$H$5=1,VLOOKUP(Results!H$12,Lists!$E$2:$F$22,2,FALSE)=1,G!$A18=1),G!$G18,IF(AND(Intro!$H$5=2,VLOOKUP(Results!H$12,Lists!$E$2:$F$22,2,FALSE)=1),G!$G18,IF(AND(Intro!$H$5=3,G!$A18=1),G!$G18,IF(Intro!$H$5=4,G!$G18,"NA"))))))</f>
        <v>4</v>
      </c>
      <c r="I21" s="32">
        <f>IF(AND(Intro!$H$5=1,VLOOKUP(Results!I$12,Lists!$E$2:$F$22,2,FALSE)=0),"NA",IF(AND(Intro!$H$5=2,VLOOKUP(Results!I$12,Lists!$E$2:$F$22,2,FALSE)=0),"NA",IF(AND(Intro!$H$5=1,VLOOKUP(Results!I$12,Lists!$E$2:$F$22,2,FALSE)=1,H!$A18=1),H!$G18,IF(AND(Intro!$H$5=2,VLOOKUP(Results!I$12,Lists!$E$2:$F$22,2,FALSE)=1),H!$G18,IF(AND(Intro!$H$5=3,H!$A18=1),H!$G18,IF(Intro!$H$5=4,H!$G18,"NA"))))))</f>
        <v>2</v>
      </c>
      <c r="J21" s="6">
        <f>IF(AND(Intro!$H$5=1,VLOOKUP(Results!J$12,Lists!$E$2:$F$22,2,FALSE)=0),"NA",IF(AND(Intro!$H$5=2,VLOOKUP(Results!J$12,Lists!$E$2:$F$22,2,FALSE)=0),"NA",IF(AND(Intro!$H$5=1,VLOOKUP(Results!J$12,Lists!$E$2:$F$22,2,FALSE)=1,I!$A18=1),I!$G18,IF(AND(Intro!$H$5=2,VLOOKUP(Results!J$12,Lists!$E$2:$F$22,2,FALSE)=1),I!$G18,IF(AND(Intro!$H$5=3,I!$A18=1),I!$G18,IF(Intro!$H$5=4,I!$G18,"NA"))))))</f>
        <v>4</v>
      </c>
      <c r="K21" s="6">
        <f>IF(AND(Intro!$H$5=1,VLOOKUP(Results!K$12,Lists!$E$2:$F$22,2,FALSE)=0),"NA",IF(AND(Intro!$H$5=2,VLOOKUP(Results!K$12,Lists!$E$2:$F$22,2,FALSE)=0),"NA",IF(AND(Intro!$H$5=1,VLOOKUP(Results!K$12,Lists!$E$2:$F$22,2,FALSE)=1,J!$A21=1),J!$G21,IF(AND(Intro!$H$5=2,VLOOKUP(Results!K$12,Lists!$E$2:$F$22,2,FALSE)=1),J!$G21,IF(AND(Intro!$H$5=3,J!$A21=1),J!$G21,IF(Intro!$H$5=4,J!$G21,"NA"))))))</f>
        <v>4</v>
      </c>
      <c r="L21" s="6">
        <f>IF(AND(Intro!$H$5=1,VLOOKUP(Results!L$12,Lists!$E$2:$F$22,2,FALSE)=0),"NA",IF(AND(Intro!$H$5=2,VLOOKUP(Results!L$12,Lists!$E$2:$F$22,2,FALSE)=0),"NA",IF(AND(Intro!$H$5=1,VLOOKUP(Results!L$12,Lists!$E$2:$F$22,2,FALSE)=1,K!$A18=1),K!$G18,IF(AND(Intro!$H$5=2,VLOOKUP(Results!L$12,Lists!$E$2:$F$22,2,FALSE)=1),K!$G18,IF(AND(Intro!$H$5=3,K!$A18=1),K!$G18,IF(Intro!$H$5=4,K!$G18,"NA"))))))</f>
        <v>3</v>
      </c>
      <c r="M21" s="6">
        <f>IF(AND(Intro!$H$5=1,VLOOKUP(Results!M$12,Lists!$E$2:$F$22,2,FALSE)=0),"NA",IF(AND(Intro!$H$5=2,VLOOKUP(Results!M$12,Lists!$E$2:$F$22,2,FALSE)=0),"NA",IF(AND(Intro!$H$5=1,VLOOKUP(Results!M$12,Lists!$E$2:$F$22,2,FALSE)=1,L!$A18=1),L!$G18,IF(AND(Intro!$H$5=2,VLOOKUP(Results!M$12,Lists!$E$2:$F$22,2,FALSE)=1),L!$G18,IF(AND(Intro!$H$5=3,L!$A18=1),L!$G18,IF(Intro!$H$5=4,L!$G18,"NA"))))))</f>
        <v>3</v>
      </c>
      <c r="N21" s="6">
        <f>IF(AND(Intro!$H$5=1,VLOOKUP(Results!N$12,Lists!$E$2:$F$22,2,FALSE)=0),"NA",IF(AND(Intro!$H$5=2,VLOOKUP(Results!N$12,Lists!$E$2:$F$22,2,FALSE)=0),"NA",IF(AND(Intro!$H$5=1,VLOOKUP(Results!N$12,Lists!$E$2:$F$22,2,FALSE)=1,M!$A18=1),M!$G18,IF(AND(Intro!$H$5=2,VLOOKUP(Results!N$12,Lists!$E$2:$F$22,2,FALSE)=1),M!$G18,IF(AND(Intro!$H$5=3,M!$A18=1),M!$G18,IF(Intro!$H$5=4,M!$G18,"NA"))))))</f>
        <v>2</v>
      </c>
      <c r="O21" s="6">
        <f>IF(AND(Intro!$H$5=1,VLOOKUP(Results!O$12,Lists!$E$2:$F$22,2,FALSE)=0),"NA",IF(AND(Intro!$H$5=2,VLOOKUP(Results!O$12,Lists!$E$2:$F$22,2,FALSE)=0),"NA",IF(AND(Intro!$H$5=1,VLOOKUP(Results!O$12,Lists!$E$2:$F$22,2,FALSE)=1,N!$A18=1),N!$G18,IF(AND(Intro!$H$5=2,VLOOKUP(Results!O$12,Lists!$E$2:$F$22,2,FALSE)=1),N!$G18,IF(AND(Intro!$H$5=3,N!$A18=1),N!$G18,IF(Intro!$H$5=4,N!$G18,"NA"))))))</f>
        <v>2</v>
      </c>
      <c r="P21" s="6">
        <f>IF(AND(Intro!$H$5=1,VLOOKUP(Results!P$12,Lists!$E$2:$F$22,2,FALSE)=0),"NA",IF(AND(Intro!$H$5=2,VLOOKUP(Results!P$12,Lists!$E$2:$F$22,2,FALSE)=0),"NA",IF(AND(Intro!$H$5=1,VLOOKUP(Results!P$12,Lists!$E$2:$F$22,2,FALSE)=1,O!$A18=1),O!$G18,IF(AND(Intro!$H$5=2,VLOOKUP(Results!P$12,Lists!$E$2:$F$22,2,FALSE)=1),O!$G18,IF(AND(Intro!$H$5=3,O!$A18=1),O!$G18,IF(Intro!$H$5=4,O!$G18,"NA"))))))</f>
        <v>2</v>
      </c>
      <c r="Q21" s="3">
        <f>IF(AND(Intro!$H$5=1,VLOOKUP(Results!Q$12,Lists!$E$2:$F$22,2,FALSE)=0),"NA",IF(AND(Intro!$H$5=2,VLOOKUP(Results!Q$12,Lists!$E$2:$F$22,2,FALSE)=0),"NA",IF(AND(Intro!$H$5=1,VLOOKUP(Results!Q$12,Lists!$E$2:$F$22,2,FALSE)=1,P!$A18=1),P!$G18,IF(AND(Intro!$H$5=2,VLOOKUP(Results!Q$12,Lists!$E$2:$F$22,2,FALSE)=1),P!$G18,IF(AND(Intro!$H$5=3,P!$A18=1),P!$G18,IF(Intro!$H$5=4,P!$G18,"NA"))))))</f>
        <v>3</v>
      </c>
      <c r="R21" s="34">
        <f>IF(AND(Intro!$H$5=1,VLOOKUP(Results!R$12,Lists!$E$2:$F$22,2,FALSE)=0),"NA",IF(AND(Intro!$H$5=2,VLOOKUP(Results!R$12,Lists!$E$2:$F$22,2,FALSE)=0),"NA",IF(AND(Intro!$H$5=1,VLOOKUP(Results!R$12,Lists!$E$2:$F$22,2,FALSE)=1,Q!$A18=1),Q!$G18,IF(AND(Intro!$H$5=2,VLOOKUP(Results!R$12,Lists!$E$2:$F$22,2,FALSE)=1),Q!$G18,IF(AND(Intro!$H$5=3,Q!$A18=1),Q!$G18,IF(Intro!$H$5=4,Q!$G18,"NA"))))))</f>
        <v>4</v>
      </c>
      <c r="S21" s="31">
        <f>IF(AND(Intro!$H$5=1,VLOOKUP(Results!S$12,Lists!$E$2:$F$22,2,FALSE)=0),"NA",IF(AND(Intro!$H$5=2,VLOOKUP(Results!S$12,Lists!$E$2:$F$22,2,FALSE)=0),"NA",IF(AND(Intro!$H$5=1,VLOOKUP(Results!S$12,Lists!$E$2:$F$22,2,FALSE)=1,'R'!$A18=1),'R'!$G18,IF(AND(Intro!$H$5=2,VLOOKUP(Results!S$12,Lists!$E$2:$F$22,2,FALSE)=1),'R'!$G18,IF(AND(Intro!$H$5=3,'R'!$A18=1),'R'!$G18,IF(Intro!$H$5=4,'R'!$G18,"NA"))))))</f>
        <v>3</v>
      </c>
      <c r="T21" s="3">
        <f>IF(AND(Intro!$H$5=1,VLOOKUP(Results!T$12,Lists!$E$2:$F$22,2,FALSE)=0),"NA",IF(AND(Intro!$H$5=2,VLOOKUP(Results!T$12,Lists!$E$2:$F$22,2,FALSE)=0),"NA",IF(AND(Intro!$H$5=1,VLOOKUP(Results!T$12,Lists!$E$2:$F$22,2,FALSE)=1,S!$A18=1),S!$G18,IF(AND(Intro!$H$5=2,VLOOKUP(Results!T$12,Lists!$E$2:$F$22,2,FALSE)=1),S!$G18,IF(AND(Intro!$H$5=3,S!$A18=1),S!$G18,IF(Intro!$H$5=4,S!$G18,"NA"))))))</f>
        <v>3</v>
      </c>
      <c r="U21" s="3">
        <f>IF(AND(Intro!$H$5=1,VLOOKUP(Results!U$12,Lists!$E$2:$F$22,2,FALSE)=0),"NA",IF(AND(Intro!$H$5=2,VLOOKUP(Results!U$12,Lists!$E$2:$F$22,2,FALSE)=0),"NA",IF(AND(Intro!$H$5=1,VLOOKUP(Results!U$12,Lists!$E$2:$F$22,2,FALSE)=1,T!$A18=1),T!$G18,IF(AND(Intro!$H$5=2,VLOOKUP(Results!U$12,Lists!$E$2:$F$22,2,FALSE)=1),T!$G18,IF(AND(Intro!$H$5=3,T!$A18=1),T!$G18,IF(Intro!$H$5=4,T!$G18,"NA"))))))</f>
        <v>2</v>
      </c>
      <c r="V21" s="34">
        <f>IF(AND(Intro!$H$5=1,VLOOKUP(Results!V$12,Lists!$E$2:$F$22,2,FALSE)=0),"NA",IF(AND(Intro!$H$5=2,VLOOKUP(Results!V$12,Lists!$E$2:$F$22,2,FALSE)=0),"NA",IF(AND(Intro!$H$5=1,VLOOKUP(Results!V$12,Lists!$E$2:$F$22,2,FALSE)=1,U!$A18=1),U!$G18,IF(AND(Intro!$H$5=2,VLOOKUP(Results!V$12,Lists!$E$2:$F$22,2,FALSE)=1),U!$G18,IF(AND(Intro!$H$5=3,U!$A18=1),U!$G18,IF(Intro!$H$5=4,U!$G18,"NA"))))))</f>
        <v>3</v>
      </c>
    </row>
    <row r="22" spans="1:22" x14ac:dyDescent="0.25">
      <c r="A22" s="65">
        <f t="shared" si="0"/>
        <v>10</v>
      </c>
      <c r="B22" s="32">
        <f>IF(AND(Intro!$H$5=1,VLOOKUP(Results!B$12,Lists!$E$2:$F$22,2,FALSE)=0),"NA",IF(AND(Intro!$H$5=2,VLOOKUP(Results!B$12,Lists!$E$2:$F$22,2,FALSE)=0),"NA",IF(AND(Intro!$H$5=3,A!A19=1),A!G19,IF(Intro!$H$5=4,A!G19,"NA"))))</f>
        <v>1</v>
      </c>
      <c r="C22" s="6">
        <f>IF(AND(Intro!$H$5=1,VLOOKUP(Results!C$12,Lists!$E$2:$F$22,2,FALSE)=0),"NA",IF(AND(Intro!$H$5=2,VLOOKUP(Results!C$12,Lists!$E$2:$F$22,2,FALSE)=0),"NA",IF(AND(Intro!$H$5=1,VLOOKUP(Results!C$12,Lists!$E$2:$F$22,2,FALSE)=1,B!$A19=1),B!$G19,IF(AND(Intro!$H$5=2,VLOOKUP(Results!C$12,Lists!$E$2:$F$22,2,FALSE)=1),B!$G19,IF(AND(Intro!$H$5=3,B!$A19=1),B!$G19,IF(Intro!$H$5=4,B!$G19,"NA"))))))</f>
        <v>3</v>
      </c>
      <c r="D22" s="6">
        <f>IF(AND(Intro!$H$5=1,VLOOKUP(Results!D$12,Lists!$E$2:$F$22,2,FALSE)=0),"NA",IF(AND(Intro!$H$5=2,VLOOKUP(Results!D$12,Lists!$E$2:$F$22,2,FALSE)=0),"NA",IF(AND(Intro!$H$5=1,VLOOKUP(Results!D$12,Lists!$E$2:$F$22,2,FALSE)=1,'C'!$A19=1),'C'!$G19,IF(AND(Intro!$H$5=2,VLOOKUP(Results!D$12,Lists!$E$2:$F$22,2,FALSE)=1),'C'!$G19,IF(AND(Intro!$H$5=3,'C'!$A19=1),'C'!$G19,IF(Intro!$H$5=4,'C'!$G19,"NA"))))))</f>
        <v>2</v>
      </c>
      <c r="E22" s="80"/>
      <c r="F22" s="33">
        <f>IF(AND(Intro!$H$5=1,VLOOKUP(Results!F$12,Lists!$E$2:$F$22,2,FALSE)=0),"NA",IF(AND(Intro!$H$5=2,VLOOKUP(Results!F$12,Lists!$E$2:$F$22,2,FALSE)=0),"NA",IF(AND(Intro!$H$5=1,VLOOKUP(Results!F$12,Lists!$E$2:$F$22,2,FALSE)=1,E!$A19=1),E!$G19,IF(AND(Intro!$H$5=2,VLOOKUP(Results!F$12,Lists!$E$2:$F$22,2,FALSE)=1),E!$G19,IF(AND(Intro!$H$5=3,E!$A19=1),E!$G19,IF(Intro!$H$5=4,E!$G19,"NA"))))))</f>
        <v>2</v>
      </c>
      <c r="G22" s="32">
        <f>IF(AND(Intro!$H$5=1,VLOOKUP(Results!G$12,Lists!$E$2:$F$22,2,FALSE)=0),"NA",IF(AND(Intro!$H$5=2,VLOOKUP(Results!G$12,Lists!$E$2:$F$22,2,FALSE)=0),"NA",IF(AND(Intro!$H$5=1,VLOOKUP(Results!G$12,Lists!$E$2:$F$22,2,FALSE)=1,F!$A19=1),F!$G19,IF(AND(Intro!$H$5=2,VLOOKUP(Results!G$12,Lists!$E$2:$F$22,2,FALSE)=1),F!$G19,IF(AND(Intro!$H$5=3,F!$A19=1),F!$G19,IF(Intro!$H$5=4,F!$G19,"NA"))))))</f>
        <v>4</v>
      </c>
      <c r="H22" s="33">
        <f>IF(AND(Intro!$H$5=1,VLOOKUP(Results!H$12,Lists!$E$2:$F$22,2,FALSE)=0),"NA",IF(AND(Intro!$H$5=2,VLOOKUP(Results!H$12,Lists!$E$2:$F$22,2,FALSE)=0),"NA",IF(AND(Intro!$H$5=1,VLOOKUP(Results!H$12,Lists!$E$2:$F$22,2,FALSE)=1,G!$A19=1),G!$G19,IF(AND(Intro!$H$5=2,VLOOKUP(Results!H$12,Lists!$E$2:$F$22,2,FALSE)=1),G!$G19,IF(AND(Intro!$H$5=3,G!$A19=1),G!$G19,IF(Intro!$H$5=4,G!$G19,"NA"))))))</f>
        <v>4</v>
      </c>
      <c r="I22" s="32">
        <f>IF(AND(Intro!$H$5=1,VLOOKUP(Results!I$12,Lists!$E$2:$F$22,2,FALSE)=0),"NA",IF(AND(Intro!$H$5=2,VLOOKUP(Results!I$12,Lists!$E$2:$F$22,2,FALSE)=0),"NA",IF(AND(Intro!$H$5=1,VLOOKUP(Results!I$12,Lists!$E$2:$F$22,2,FALSE)=1,H!$A19=1),H!$G19,IF(AND(Intro!$H$5=2,VLOOKUP(Results!I$12,Lists!$E$2:$F$22,2,FALSE)=1),H!$G19,IF(AND(Intro!$H$5=3,H!$A19=1),H!$G19,IF(Intro!$H$5=4,H!$G19,"NA"))))))</f>
        <v>3</v>
      </c>
      <c r="J22" s="6">
        <f>IF(AND(Intro!$H$5=1,VLOOKUP(Results!J$12,Lists!$E$2:$F$22,2,FALSE)=0),"NA",IF(AND(Intro!$H$5=2,VLOOKUP(Results!J$12,Lists!$E$2:$F$22,2,FALSE)=0),"NA",IF(AND(Intro!$H$5=1,VLOOKUP(Results!J$12,Lists!$E$2:$F$22,2,FALSE)=1,I!$A19=1),I!$G19,IF(AND(Intro!$H$5=2,VLOOKUP(Results!J$12,Lists!$E$2:$F$22,2,FALSE)=1),I!$G19,IF(AND(Intro!$H$5=3,I!$A19=1),I!$G19,IF(Intro!$H$5=4,I!$G19,"NA"))))))</f>
        <v>3</v>
      </c>
      <c r="K22" s="6">
        <f>IF(AND(Intro!$H$5=1,VLOOKUP(Results!K$12,Lists!$E$2:$F$22,2,FALSE)=0),"NA",IF(AND(Intro!$H$5=2,VLOOKUP(Results!K$12,Lists!$E$2:$F$22,2,FALSE)=0),"NA",IF(AND(Intro!$H$5=1,VLOOKUP(Results!K$12,Lists!$E$2:$F$22,2,FALSE)=1,J!$A23=1),J!$G23,IF(AND(Intro!$H$5=2,VLOOKUP(Results!K$12,Lists!$E$2:$F$22,2,FALSE)=1),J!$G23,IF(AND(Intro!$H$5=3,J!$A23=1),J!$G23,IF(Intro!$H$5=4,J!$G23,"NA"))))))</f>
        <v>3</v>
      </c>
      <c r="L22" s="6">
        <f>IF(AND(Intro!$H$5=1,VLOOKUP(Results!L$12,Lists!$E$2:$F$22,2,FALSE)=0),"NA",IF(AND(Intro!$H$5=2,VLOOKUP(Results!L$12,Lists!$E$2:$F$22,2,FALSE)=0),"NA",IF(AND(Intro!$H$5=1,VLOOKUP(Results!L$12,Lists!$E$2:$F$22,2,FALSE)=1,K!$A19=1),K!$G19,IF(AND(Intro!$H$5=2,VLOOKUP(Results!L$12,Lists!$E$2:$F$22,2,FALSE)=1),K!$G19,IF(AND(Intro!$H$5=3,K!$A19=1),K!$G19,IF(Intro!$H$5=4,K!$G19,"NA"))))))</f>
        <v>3</v>
      </c>
      <c r="M22" s="6">
        <f>IF(AND(Intro!$H$5=1,VLOOKUP(Results!M$12,Lists!$E$2:$F$22,2,FALSE)=0),"NA",IF(AND(Intro!$H$5=2,VLOOKUP(Results!M$12,Lists!$E$2:$F$22,2,FALSE)=0),"NA",IF(AND(Intro!$H$5=1,VLOOKUP(Results!M$12,Lists!$E$2:$F$22,2,FALSE)=1,L!$A19=1),L!$G19,IF(AND(Intro!$H$5=2,VLOOKUP(Results!M$12,Lists!$E$2:$F$22,2,FALSE)=1),L!$G19,IF(AND(Intro!$H$5=3,L!$A19=1),L!$G19,IF(Intro!$H$5=4,L!$G19,"NA"))))))</f>
        <v>3</v>
      </c>
      <c r="N22" s="6">
        <f>IF(AND(Intro!$H$5=1,VLOOKUP(Results!N$12,Lists!$E$2:$F$22,2,FALSE)=0),"NA",IF(AND(Intro!$H$5=2,VLOOKUP(Results!N$12,Lists!$E$2:$F$22,2,FALSE)=0),"NA",IF(AND(Intro!$H$5=1,VLOOKUP(Results!N$12,Lists!$E$2:$F$22,2,FALSE)=1,M!$A19=1),M!$G19,IF(AND(Intro!$H$5=2,VLOOKUP(Results!N$12,Lists!$E$2:$F$22,2,FALSE)=1),M!$G19,IF(AND(Intro!$H$5=3,M!$A19=1),M!$G19,IF(Intro!$H$5=4,M!$G19,"NA"))))))</f>
        <v>4</v>
      </c>
      <c r="O22" s="6">
        <f>IF(AND(Intro!$H$5=1,VLOOKUP(Results!O$12,Lists!$E$2:$F$22,2,FALSE)=0),"NA",IF(AND(Intro!$H$5=2,VLOOKUP(Results!O$12,Lists!$E$2:$F$22,2,FALSE)=0),"NA",IF(AND(Intro!$H$5=1,VLOOKUP(Results!O$12,Lists!$E$2:$F$22,2,FALSE)=1,N!$A19=1),N!$G19,IF(AND(Intro!$H$5=2,VLOOKUP(Results!O$12,Lists!$E$2:$F$22,2,FALSE)=1),N!$G19,IF(AND(Intro!$H$5=3,N!$A19=1),N!$G19,IF(Intro!$H$5=4,N!$G19,"NA"))))))</f>
        <v>3</v>
      </c>
      <c r="P22" s="6">
        <f>IF(AND(Intro!$H$5=1,VLOOKUP(Results!P$12,Lists!$E$2:$F$22,2,FALSE)=0),"NA",IF(AND(Intro!$H$5=2,VLOOKUP(Results!P$12,Lists!$E$2:$F$22,2,FALSE)=0),"NA",IF(AND(Intro!$H$5=1,VLOOKUP(Results!P$12,Lists!$E$2:$F$22,2,FALSE)=1,O!$A19=1),O!$G19,IF(AND(Intro!$H$5=2,VLOOKUP(Results!P$12,Lists!$E$2:$F$22,2,FALSE)=1),O!$G19,IF(AND(Intro!$H$5=3,O!$A19=1),O!$G19,IF(Intro!$H$5=4,O!$G19,"NA"))))))</f>
        <v>1</v>
      </c>
      <c r="Q22" s="3">
        <f>IF(AND(Intro!$H$5=1,VLOOKUP(Results!Q$12,Lists!$E$2:$F$22,2,FALSE)=0),"NA",IF(AND(Intro!$H$5=2,VLOOKUP(Results!Q$12,Lists!$E$2:$F$22,2,FALSE)=0),"NA",IF(AND(Intro!$H$5=1,VLOOKUP(Results!Q$12,Lists!$E$2:$F$22,2,FALSE)=1,P!$A19=1),P!$G19,IF(AND(Intro!$H$5=2,VLOOKUP(Results!Q$12,Lists!$E$2:$F$22,2,FALSE)=1),P!$G19,IF(AND(Intro!$H$5=3,P!$A19=1),P!$G19,IF(Intro!$H$5=4,P!$G19,"NA"))))))</f>
        <v>2</v>
      </c>
      <c r="R22" s="34">
        <f>IF(AND(Intro!$H$5=1,VLOOKUP(Results!R$12,Lists!$E$2:$F$22,2,FALSE)=0),"NA",IF(AND(Intro!$H$5=2,VLOOKUP(Results!R$12,Lists!$E$2:$F$22,2,FALSE)=0),"NA",IF(AND(Intro!$H$5=1,VLOOKUP(Results!R$12,Lists!$E$2:$F$22,2,FALSE)=1,Q!$A19=1),Q!$G19,IF(AND(Intro!$H$5=2,VLOOKUP(Results!R$12,Lists!$E$2:$F$22,2,FALSE)=1),Q!$G19,IF(AND(Intro!$H$5=3,Q!$A19=1),Q!$G19,IF(Intro!$H$5=4,Q!$G19,"NA"))))))</f>
        <v>3</v>
      </c>
      <c r="S22" s="31">
        <f>IF(AND(Intro!$H$5=1,VLOOKUP(Results!S$12,Lists!$E$2:$F$22,2,FALSE)=0),"NA",IF(AND(Intro!$H$5=2,VLOOKUP(Results!S$12,Lists!$E$2:$F$22,2,FALSE)=0),"NA",IF(AND(Intro!$H$5=1,VLOOKUP(Results!S$12,Lists!$E$2:$F$22,2,FALSE)=1,'R'!$A19=1),'R'!$G19,IF(AND(Intro!$H$5=2,VLOOKUP(Results!S$12,Lists!$E$2:$F$22,2,FALSE)=1),'R'!$G19,IF(AND(Intro!$H$5=3,'R'!$A19=1),'R'!$G19,IF(Intro!$H$5=4,'R'!$G19,"NA"))))))</f>
        <v>4</v>
      </c>
      <c r="T22" s="3">
        <f>IF(AND(Intro!$H$5=1,VLOOKUP(Results!T$12,Lists!$E$2:$F$22,2,FALSE)=0),"NA",IF(AND(Intro!$H$5=2,VLOOKUP(Results!T$12,Lists!$E$2:$F$22,2,FALSE)=0),"NA",IF(AND(Intro!$H$5=1,VLOOKUP(Results!T$12,Lists!$E$2:$F$22,2,FALSE)=1,S!$A19=1),S!$G19,IF(AND(Intro!$H$5=2,VLOOKUP(Results!T$12,Lists!$E$2:$F$22,2,FALSE)=1),S!$G19,IF(AND(Intro!$H$5=3,S!$A19=1),S!$G19,IF(Intro!$H$5=4,S!$G19,"NA"))))))</f>
        <v>4</v>
      </c>
      <c r="U22" s="3">
        <f>IF(AND(Intro!$H$5=1,VLOOKUP(Results!U$12,Lists!$E$2:$F$22,2,FALSE)=0),"NA",IF(AND(Intro!$H$5=2,VLOOKUP(Results!U$12,Lists!$E$2:$F$22,2,FALSE)=0),"NA",IF(AND(Intro!$H$5=1,VLOOKUP(Results!U$12,Lists!$E$2:$F$22,2,FALSE)=1,T!$A19=1),T!$G19,IF(AND(Intro!$H$5=2,VLOOKUP(Results!U$12,Lists!$E$2:$F$22,2,FALSE)=1),T!$G19,IF(AND(Intro!$H$5=3,T!$A19=1),T!$G19,IF(Intro!$H$5=4,T!$G19,"NA"))))))</f>
        <v>4</v>
      </c>
      <c r="V22" s="34">
        <f>IF(AND(Intro!$H$5=1,VLOOKUP(Results!V$12,Lists!$E$2:$F$22,2,FALSE)=0),"NA",IF(AND(Intro!$H$5=2,VLOOKUP(Results!V$12,Lists!$E$2:$F$22,2,FALSE)=0),"NA",IF(AND(Intro!$H$5=1,VLOOKUP(Results!V$12,Lists!$E$2:$F$22,2,FALSE)=1,U!$A19=1),U!$G19,IF(AND(Intro!$H$5=2,VLOOKUP(Results!V$12,Lists!$E$2:$F$22,2,FALSE)=1),U!$G19,IF(AND(Intro!$H$5=3,U!$A19=1),U!$G19,IF(Intro!$H$5=4,U!$G19,"NA"))))))</f>
        <v>2</v>
      </c>
    </row>
    <row r="23" spans="1:22" x14ac:dyDescent="0.25">
      <c r="A23" s="65">
        <f t="shared" si="0"/>
        <v>11</v>
      </c>
      <c r="B23" s="79"/>
      <c r="C23" s="80"/>
      <c r="D23" s="80"/>
      <c r="E23" s="80"/>
      <c r="F23" s="82"/>
      <c r="G23" s="79"/>
      <c r="H23" s="33">
        <f>IF(AND(Intro!$H$5=1,VLOOKUP(Results!H$12,Lists!$E$2:$F$22,2,FALSE)=0),"NA",IF(AND(Intro!$H$5=2,VLOOKUP(Results!H$12,Lists!$E$2:$F$22,2,FALSE)=0),"NA",IF(AND(Intro!$H$5=1,VLOOKUP(Results!H$12,Lists!$E$2:$F$22,2,FALSE)=1,G!$A20=1),G!$G20,IF(AND(Intro!$H$5=2,VLOOKUP(Results!H$12,Lists!$E$2:$F$22,2,FALSE)=1),G!$G20,IF(AND(Intro!$H$5=3,G!$A20=1),G!$G20,IF(Intro!$H$5=4,G!$G20,"NA"))))))</f>
        <v>3</v>
      </c>
      <c r="I23" s="32">
        <f>IF(AND(Intro!$H$5=1,VLOOKUP(Results!I$12,Lists!$E$2:$F$22,2,FALSE)=0),"NA",IF(AND(Intro!$H$5=2,VLOOKUP(Results!I$12,Lists!$E$2:$F$22,2,FALSE)=0),"NA",IF(AND(Intro!$H$5=1,VLOOKUP(Results!I$12,Lists!$E$2:$F$22,2,FALSE)=1,H!$A20=1),H!$G20,IF(AND(Intro!$H$5=2,VLOOKUP(Results!I$12,Lists!$E$2:$F$22,2,FALSE)=1),H!$G20,IF(AND(Intro!$H$5=3,H!$A20=1),H!$G20,IF(Intro!$H$5=4,H!$G20,"NA"))))))</f>
        <v>4</v>
      </c>
      <c r="J23" s="6">
        <f>IF(AND(Intro!$H$5=1,VLOOKUP(Results!J$12,Lists!$E$2:$F$22,2,FALSE)=0),"NA",IF(AND(Intro!$H$5=2,VLOOKUP(Results!J$12,Lists!$E$2:$F$22,2,FALSE)=0),"NA",IF(AND(Intro!$H$5=1,VLOOKUP(Results!J$12,Lists!$E$2:$F$22,2,FALSE)=1,I!$A20=1),I!$G20,IF(AND(Intro!$H$5=2,VLOOKUP(Results!J$12,Lists!$E$2:$F$22,2,FALSE)=1),I!$G20,IF(AND(Intro!$H$5=3,I!$A20=1),I!$G20,IF(Intro!$H$5=4,I!$G20,"NA"))))))</f>
        <v>2</v>
      </c>
      <c r="K23" s="6">
        <f>IF(AND(Intro!$H$5=1,VLOOKUP(Results!K$12,Lists!$E$2:$F$22,2,FALSE)=0),"NA",IF(AND(Intro!$H$5=2,VLOOKUP(Results!K$12,Lists!$E$2:$F$22,2,FALSE)=0),"NA",IF(AND(Intro!$H$5=1,VLOOKUP(Results!K$12,Lists!$E$2:$F$22,2,FALSE)=1,J!$A24=1),J!$G24,IF(AND(Intro!$H$5=2,VLOOKUP(Results!K$12,Lists!$E$2:$F$22,2,FALSE)=1),J!$G24,IF(AND(Intro!$H$5=3,J!$A24=1),J!$G24,IF(Intro!$H$5=4,J!$G24,"NA"))))))</f>
        <v>4</v>
      </c>
      <c r="L23" s="81"/>
      <c r="M23" s="81"/>
      <c r="N23" s="6">
        <f>IF(AND(Intro!$H$5=1,VLOOKUP(Results!N$12,Lists!$E$2:$F$22,2,FALSE)=0),"NA",IF(AND(Intro!$H$5=2,VLOOKUP(Results!N$12,Lists!$E$2:$F$22,2,FALSE)=0),"NA",IF(AND(Intro!$H$5=1,VLOOKUP(Results!N$12,Lists!$E$2:$F$22,2,FALSE)=1,M!$A20=1),M!$G20,IF(AND(Intro!$H$5=2,VLOOKUP(Results!N$12,Lists!$E$2:$F$22,2,FALSE)=1),M!$G20,IF(AND(Intro!$H$5=3,M!$A20=1),M!$G20,IF(Intro!$H$5=4,M!$G20,"NA"))))))</f>
        <v>3</v>
      </c>
      <c r="O23" s="6">
        <f>IF(AND(Intro!$H$5=1,VLOOKUP(Results!O$12,Lists!$E$2:$F$22,2,FALSE)=0),"NA",IF(AND(Intro!$H$5=2,VLOOKUP(Results!O$12,Lists!$E$2:$F$22,2,FALSE)=0),"NA",IF(AND(Intro!$H$5=1,VLOOKUP(Results!O$12,Lists!$E$2:$F$22,2,FALSE)=1,N!$A20=1),N!$G20,IF(AND(Intro!$H$5=2,VLOOKUP(Results!O$12,Lists!$E$2:$F$22,2,FALSE)=1),N!$G20,IF(AND(Intro!$H$5=3,N!$A20=1),N!$G20,IF(Intro!$H$5=4,N!$G20,"NA"))))))</f>
        <v>1</v>
      </c>
      <c r="P23" s="80"/>
      <c r="Q23" s="3">
        <f>IF(AND(Intro!$H$5=1,VLOOKUP(Results!Q$12,Lists!$E$2:$F$22,2,FALSE)=0),"NA",IF(AND(Intro!$H$5=2,VLOOKUP(Results!Q$12,Lists!$E$2:$F$22,2,FALSE)=0),"NA",IF(AND(Intro!$H$5=1,VLOOKUP(Results!Q$12,Lists!$E$2:$F$22,2,FALSE)=1,P!$A20=1),P!$G20,IF(AND(Intro!$H$5=2,VLOOKUP(Results!Q$12,Lists!$E$2:$F$22,2,FALSE)=1),P!$G20,IF(AND(Intro!$H$5=3,P!$A20=1),P!$G20,IF(Intro!$H$5=4,P!$G20,"NA"))))))</f>
        <v>2</v>
      </c>
      <c r="R23" s="34">
        <f>IF(AND(Intro!$H$5=1,VLOOKUP(Results!R$12,Lists!$E$2:$F$22,2,FALSE)=0),"NA",IF(AND(Intro!$H$5=2,VLOOKUP(Results!R$12,Lists!$E$2:$F$22,2,FALSE)=0),"NA",IF(AND(Intro!$H$5=1,VLOOKUP(Results!R$12,Lists!$E$2:$F$22,2,FALSE)=1,Q!$A20=1),Q!$G20,IF(AND(Intro!$H$5=2,VLOOKUP(Results!R$12,Lists!$E$2:$F$22,2,FALSE)=1),Q!$G20,IF(AND(Intro!$H$5=3,Q!$A20=1),Q!$G20,IF(Intro!$H$5=4,Q!$G20,"NA"))))))</f>
        <v>4</v>
      </c>
      <c r="S23" s="31">
        <f>IF(AND(Intro!$H$5=1,VLOOKUP(Results!S$12,Lists!$E$2:$F$22,2,FALSE)=0),"NA",IF(AND(Intro!$H$5=2,VLOOKUP(Results!S$12,Lists!$E$2:$F$22,2,FALSE)=0),"NA",IF(AND(Intro!$H$5=1,VLOOKUP(Results!S$12,Lists!$E$2:$F$22,2,FALSE)=1,'R'!$A20=1),'R'!$G20,IF(AND(Intro!$H$5=2,VLOOKUP(Results!S$12,Lists!$E$2:$F$22,2,FALSE)=1),'R'!$G20,IF(AND(Intro!$H$5=3,'R'!$A20=1),'R'!$G20,IF(Intro!$H$5=4,'R'!$G20,"NA"))))))</f>
        <v>2</v>
      </c>
      <c r="T23" s="3">
        <f>IF(AND(Intro!$H$5=1,VLOOKUP(Results!T$12,Lists!$E$2:$F$22,2,FALSE)=0),"NA",IF(AND(Intro!$H$5=2,VLOOKUP(Results!T$12,Lists!$E$2:$F$22,2,FALSE)=0),"NA",IF(AND(Intro!$H$5=1,VLOOKUP(Results!T$12,Lists!$E$2:$F$22,2,FALSE)=1,S!$A20=1),S!$G20,IF(AND(Intro!$H$5=2,VLOOKUP(Results!T$12,Lists!$E$2:$F$22,2,FALSE)=1),S!$G20,IF(AND(Intro!$H$5=3,S!$A20=1),S!$G20,IF(Intro!$H$5=4,S!$G20,"NA"))))))</f>
        <v>3</v>
      </c>
      <c r="U23" s="81"/>
      <c r="V23" s="34">
        <f>IF(AND(Intro!$H$5=1,VLOOKUP(Results!V$12,Lists!$E$2:$F$22,2,FALSE)=0),"NA",IF(AND(Intro!$H$5=2,VLOOKUP(Results!V$12,Lists!$E$2:$F$22,2,FALSE)=0),"NA",IF(AND(Intro!$H$5=1,VLOOKUP(Results!V$12,Lists!$E$2:$F$22,2,FALSE)=1,U!$A20=1),U!$G20,IF(AND(Intro!$H$5=2,VLOOKUP(Results!V$12,Lists!$E$2:$F$22,2,FALSE)=1),U!$G20,IF(AND(Intro!$H$5=3,U!$A20=1),U!$G20,IF(Intro!$H$5=4,U!$G20,"NA"))))))</f>
        <v>2</v>
      </c>
    </row>
    <row r="24" spans="1:22" x14ac:dyDescent="0.25">
      <c r="A24" s="65">
        <f t="shared" si="0"/>
        <v>12</v>
      </c>
      <c r="B24" s="79"/>
      <c r="C24" s="80"/>
      <c r="D24" s="80"/>
      <c r="E24" s="80"/>
      <c r="F24" s="82"/>
      <c r="G24" s="79"/>
      <c r="H24" s="33">
        <f>IF(AND(Intro!$H$5=1,VLOOKUP(Results!H$12,Lists!$E$2:$F$22,2,FALSE)=0),"NA",IF(AND(Intro!$H$5=2,VLOOKUP(Results!H$12,Lists!$E$2:$F$22,2,FALSE)=0),"NA",IF(AND(Intro!$H$5=1,VLOOKUP(Results!H$12,Lists!$E$2:$F$22,2,FALSE)=1,G!$A21=1),G!$G21,IF(AND(Intro!$H$5=2,VLOOKUP(Results!H$12,Lists!$E$2:$F$22,2,FALSE)=1),G!$G21,IF(AND(Intro!$H$5=3,G!$A21=1),G!$G21,IF(Intro!$H$5=4,G!$G21,"NA"))))))</f>
        <v>3</v>
      </c>
      <c r="I24" s="83"/>
      <c r="J24" s="6">
        <f>IF(AND(Intro!$H$5=1,VLOOKUP(Results!J$12,Lists!$E$2:$F$22,2,FALSE)=0),"NA",IF(AND(Intro!$H$5=2,VLOOKUP(Results!J$12,Lists!$E$2:$F$22,2,FALSE)=0),"NA",IF(AND(Intro!$H$5=1,VLOOKUP(Results!J$12,Lists!$E$2:$F$22,2,FALSE)=1,I!$A21=1),I!$G21,IF(AND(Intro!$H$5=2,VLOOKUP(Results!J$12,Lists!$E$2:$F$22,2,FALSE)=1),I!$G21,IF(AND(Intro!$H$5=3,I!$A21=1),I!$G21,IF(Intro!$H$5=4,I!$G21,"NA"))))))</f>
        <v>3</v>
      </c>
      <c r="K24" s="6">
        <f>IF(AND(Intro!$H$5=1,VLOOKUP(Results!K$12,Lists!$E$2:$F$22,2,FALSE)=0),"NA",IF(AND(Intro!$H$5=2,VLOOKUP(Results!K$12,Lists!$E$2:$F$22,2,FALSE)=0),"NA",IF(AND(Intro!$H$5=1,VLOOKUP(Results!K$12,Lists!$E$2:$F$22,2,FALSE)=1,J!$A26=1),J!$G26,IF(AND(Intro!$H$5=2,VLOOKUP(Results!K$12,Lists!$E$2:$F$22,2,FALSE)=1),J!$G26,IF(AND(Intro!$H$5=3,J!$A26=1),J!$G26,IF(Intro!$H$5=4,J!$G26,"NA"))))))</f>
        <v>2</v>
      </c>
      <c r="L24" s="81"/>
      <c r="M24" s="81"/>
      <c r="N24" s="6">
        <f>IF(AND(Intro!$H$5=1,VLOOKUP(Results!N$12,Lists!$E$2:$F$22,2,FALSE)=0),"NA",IF(AND(Intro!$H$5=2,VLOOKUP(Results!N$12,Lists!$E$2:$F$22,2,FALSE)=0),"NA",IF(AND(Intro!$H$5=1,VLOOKUP(Results!N$12,Lists!$E$2:$F$22,2,FALSE)=1,M!$A21=1),M!$G21,IF(AND(Intro!$H$5=2,VLOOKUP(Results!N$12,Lists!$E$2:$F$22,2,FALSE)=1),M!$G21,IF(AND(Intro!$H$5=3,M!$A21=1),M!$G21,IF(Intro!$H$5=4,M!$G21,"NA"))))))</f>
        <v>2</v>
      </c>
      <c r="O24" s="6">
        <f>IF(AND(Intro!$H$5=1,VLOOKUP(Results!O$12,Lists!$E$2:$F$22,2,FALSE)=0),"NA",IF(AND(Intro!$H$5=2,VLOOKUP(Results!O$12,Lists!$E$2:$F$22,2,FALSE)=0),"NA",IF(AND(Intro!$H$5=1,VLOOKUP(Results!O$12,Lists!$E$2:$F$22,2,FALSE)=1,N!$A21=1),N!$G21,IF(AND(Intro!$H$5=2,VLOOKUP(Results!O$12,Lists!$E$2:$F$22,2,FALSE)=1),N!$G21,IF(AND(Intro!$H$5=3,N!$A21=1),N!$G21,IF(Intro!$H$5=4,N!$G21,"NA"))))))</f>
        <v>2</v>
      </c>
      <c r="P24" s="80"/>
      <c r="Q24" s="3">
        <f>IF(AND(Intro!$H$5=1,VLOOKUP(Results!Q$12,Lists!$E$2:$F$22,2,FALSE)=0),"NA",IF(AND(Intro!$H$5=2,VLOOKUP(Results!Q$12,Lists!$E$2:$F$22,2,FALSE)=0),"NA",IF(AND(Intro!$H$5=1,VLOOKUP(Results!Q$12,Lists!$E$2:$F$22,2,FALSE)=1,P!$A21=1),P!$G21,IF(AND(Intro!$H$5=2,VLOOKUP(Results!Q$12,Lists!$E$2:$F$22,2,FALSE)=1),P!$G21,IF(AND(Intro!$H$5=3,P!$A21=1),P!$G21,IF(Intro!$H$5=4,P!$G21,"NA"))))))</f>
        <v>2</v>
      </c>
      <c r="R24" s="34">
        <f>IF(AND(Intro!$H$5=1,VLOOKUP(Results!R$12,Lists!$E$2:$F$22,2,FALSE)=0),"NA",IF(AND(Intro!$H$5=2,VLOOKUP(Results!R$12,Lists!$E$2:$F$22,2,FALSE)=0),"NA",IF(AND(Intro!$H$5=1,VLOOKUP(Results!R$12,Lists!$E$2:$F$22,2,FALSE)=1,Q!$A21=1),Q!$G21,IF(AND(Intro!$H$5=2,VLOOKUP(Results!R$12,Lists!$E$2:$F$22,2,FALSE)=1),Q!$G21,IF(AND(Intro!$H$5=3,Q!$A21=1),Q!$G21,IF(Intro!$H$5=4,Q!$G21,"NA"))))))</f>
        <v>3</v>
      </c>
      <c r="S24" s="31">
        <f>IF(AND(Intro!$H$5=1,VLOOKUP(Results!S$12,Lists!$E$2:$F$22,2,FALSE)=0),"NA",IF(AND(Intro!$H$5=2,VLOOKUP(Results!S$12,Lists!$E$2:$F$22,2,FALSE)=0),"NA",IF(AND(Intro!$H$5=1,VLOOKUP(Results!S$12,Lists!$E$2:$F$22,2,FALSE)=1,'R'!$A21=1),'R'!$G21,IF(AND(Intro!$H$5=2,VLOOKUP(Results!S$12,Lists!$E$2:$F$22,2,FALSE)=1),'R'!$G21,IF(AND(Intro!$H$5=3,'R'!$A21=1),'R'!$G21,IF(Intro!$H$5=4,'R'!$G21,"NA"))))))</f>
        <v>2</v>
      </c>
      <c r="T24" s="81"/>
      <c r="U24" s="81"/>
      <c r="V24" s="34">
        <f>IF(AND(Intro!$H$5=1,VLOOKUP(Results!V$12,Lists!$E$2:$F$22,2,FALSE)=0),"NA",IF(AND(Intro!$H$5=2,VLOOKUP(Results!V$12,Lists!$E$2:$F$22,2,FALSE)=0),"NA",IF(AND(Intro!$H$5=1,VLOOKUP(Results!V$12,Lists!$E$2:$F$22,2,FALSE)=1,U!$A21=1),U!$G21,IF(AND(Intro!$H$5=2,VLOOKUP(Results!V$12,Lists!$E$2:$F$22,2,FALSE)=1),U!$G21,IF(AND(Intro!$H$5=3,U!$A21=1),U!$G21,IF(Intro!$H$5=4,U!$G21,"NA"))))))</f>
        <v>4</v>
      </c>
    </row>
    <row r="25" spans="1:22" x14ac:dyDescent="0.25">
      <c r="A25" s="65">
        <f t="shared" si="0"/>
        <v>13</v>
      </c>
      <c r="B25" s="79"/>
      <c r="C25" s="80"/>
      <c r="D25" s="80"/>
      <c r="E25" s="80"/>
      <c r="F25" s="82"/>
      <c r="G25" s="79"/>
      <c r="H25" s="33">
        <f>IF(AND(Intro!$H$5=1,VLOOKUP(Results!H$12,Lists!$E$2:$F$22,2,FALSE)=0),"NA",IF(AND(Intro!$H$5=2,VLOOKUP(Results!H$12,Lists!$E$2:$F$22,2,FALSE)=0),"NA",IF(AND(Intro!$H$5=1,VLOOKUP(Results!H$12,Lists!$E$2:$F$22,2,FALSE)=1,G!$A22=1),G!$G22,IF(AND(Intro!$H$5=2,VLOOKUP(Results!H$12,Lists!$E$2:$F$22,2,FALSE)=1),G!$G22,IF(AND(Intro!$H$5=3,G!$A22=1),G!$G22,IF(Intro!$H$5=4,G!$G22,"NA"))))))</f>
        <v>2</v>
      </c>
      <c r="I25" s="83"/>
      <c r="J25" s="6">
        <f>IF(AND(Intro!$H$5=1,VLOOKUP(Results!J$12,Lists!$E$2:$F$22,2,FALSE)=0),"NA",IF(AND(Intro!$H$5=2,VLOOKUP(Results!J$12,Lists!$E$2:$F$22,2,FALSE)=0),"NA",IF(AND(Intro!$H$5=1,VLOOKUP(Results!J$12,Lists!$E$2:$F$22,2,FALSE)=1,I!$A22=1),I!$G22,IF(AND(Intro!$H$5=2,VLOOKUP(Results!J$12,Lists!$E$2:$F$22,2,FALSE)=1),I!$G22,IF(AND(Intro!$H$5=3,I!$A22=1),I!$G22,IF(Intro!$H$5=4,I!$G22,"NA"))))))</f>
        <v>2</v>
      </c>
      <c r="K25" s="6">
        <f>IF(AND(Intro!$H$5=1,VLOOKUP(Results!K$12,Lists!$E$2:$F$22,2,FALSE)=0),"NA",IF(AND(Intro!$H$5=2,VLOOKUP(Results!K$12,Lists!$E$2:$F$22,2,FALSE)=0),"NA",IF(AND(Intro!$H$5=1,VLOOKUP(Results!K$12,Lists!$E$2:$F$22,2,FALSE)=1,J!$A27=1),J!$G27,IF(AND(Intro!$H$5=2,VLOOKUP(Results!K$12,Lists!$E$2:$F$22,2,FALSE)=1),J!$G27,IF(AND(Intro!$H$5=3,J!$A27=1),J!$G27,IF(Intro!$H$5=4,J!$G27,"NA"))))))</f>
        <v>2</v>
      </c>
      <c r="L25" s="81"/>
      <c r="M25" s="81"/>
      <c r="N25" s="81"/>
      <c r="O25" s="6">
        <f>IF(AND(Intro!$H$5=1,VLOOKUP(Results!O$12,Lists!$E$2:$F$22,2,FALSE)=0),"NA",IF(AND(Intro!$H$5=2,VLOOKUP(Results!O$12,Lists!$E$2:$F$22,2,FALSE)=0),"NA",IF(AND(Intro!$H$5=1,VLOOKUP(Results!O$12,Lists!$E$2:$F$22,2,FALSE)=1,N!$A22=1),N!$G22,IF(AND(Intro!$H$5=2,VLOOKUP(Results!O$12,Lists!$E$2:$F$22,2,FALSE)=1),N!$G22,IF(AND(Intro!$H$5=3,N!$A22=1),N!$G22,IF(Intro!$H$5=4,N!$G22,"NA"))))))</f>
        <v>2</v>
      </c>
      <c r="P25" s="81"/>
      <c r="Q25" s="3">
        <f>IF(AND(Intro!$H$5=1,VLOOKUP(Results!Q$12,Lists!$E$2:$F$22,2,FALSE)=0),"NA",IF(AND(Intro!$H$5=2,VLOOKUP(Results!Q$12,Lists!$E$2:$F$22,2,FALSE)=0),"NA",IF(AND(Intro!$H$5=1,VLOOKUP(Results!Q$12,Lists!$E$2:$F$22,2,FALSE)=1,P!$A22=1),P!$G22,IF(AND(Intro!$H$5=2,VLOOKUP(Results!Q$12,Lists!$E$2:$F$22,2,FALSE)=1),P!$G22,IF(AND(Intro!$H$5=3,P!$A22=1),P!$G22,IF(Intro!$H$5=4,P!$G22,"NA"))))))</f>
        <v>4</v>
      </c>
      <c r="R25" s="34">
        <f>IF(AND(Intro!$H$5=1,VLOOKUP(Results!R$12,Lists!$E$2:$F$22,2,FALSE)=0),"NA",IF(AND(Intro!$H$5=2,VLOOKUP(Results!R$12,Lists!$E$2:$F$22,2,FALSE)=0),"NA",IF(AND(Intro!$H$5=1,VLOOKUP(Results!R$12,Lists!$E$2:$F$22,2,FALSE)=1,Q!$A22=1),Q!$G22,IF(AND(Intro!$H$5=2,VLOOKUP(Results!R$12,Lists!$E$2:$F$22,2,FALSE)=1),Q!$G22,IF(AND(Intro!$H$5=3,Q!$A22=1),Q!$G22,IF(Intro!$H$5=4,Q!$G22,"NA"))))))</f>
        <v>4</v>
      </c>
      <c r="S25" s="31">
        <f>IF(AND(Intro!$H$5=1,VLOOKUP(Results!S$12,Lists!$E$2:$F$22,2,FALSE)=0),"NA",IF(AND(Intro!$H$5=2,VLOOKUP(Results!S$12,Lists!$E$2:$F$22,2,FALSE)=0),"NA",IF(AND(Intro!$H$5=1,VLOOKUP(Results!S$12,Lists!$E$2:$F$22,2,FALSE)=1,'R'!$A22=1),'R'!$G22,IF(AND(Intro!$H$5=2,VLOOKUP(Results!S$12,Lists!$E$2:$F$22,2,FALSE)=1),'R'!$G22,IF(AND(Intro!$H$5=3,'R'!$A22=1),'R'!$G22,IF(Intro!$H$5=4,'R'!$G22,"NA"))))))</f>
        <v>3</v>
      </c>
      <c r="T25" s="81"/>
      <c r="U25" s="81"/>
      <c r="V25" s="82"/>
    </row>
    <row r="26" spans="1:22" x14ac:dyDescent="0.25">
      <c r="A26" s="65">
        <f t="shared" si="0"/>
        <v>14</v>
      </c>
      <c r="B26" s="79"/>
      <c r="C26" s="80"/>
      <c r="D26" s="80"/>
      <c r="E26" s="81"/>
      <c r="F26" s="82"/>
      <c r="G26" s="79"/>
      <c r="H26" s="33">
        <f>IF(AND(Intro!$H$5=1,VLOOKUP(Results!H$12,Lists!$E$2:$F$22,2,FALSE)=0),"NA",IF(AND(Intro!$H$5=2,VLOOKUP(Results!H$12,Lists!$E$2:$F$22,2,FALSE)=0),"NA",IF(AND(Intro!$H$5=1,VLOOKUP(Results!H$12,Lists!$E$2:$F$22,2,FALSE)=1,G!$A23=1),G!$G23,IF(AND(Intro!$H$5=2,VLOOKUP(Results!H$12,Lists!$E$2:$F$22,2,FALSE)=1),G!$G23,IF(AND(Intro!$H$5=3,G!$A23=1),G!$G23,IF(Intro!$H$5=4,G!$G23,"NA"))))))</f>
        <v>2</v>
      </c>
      <c r="I26" s="83"/>
      <c r="J26" s="81"/>
      <c r="K26" s="6">
        <f>IF(AND(Intro!$H$5=1,VLOOKUP(Results!K$12,Lists!$E$2:$F$22,2,FALSE)=0),"NA",IF(AND(Intro!$H$5=2,VLOOKUP(Results!K$12,Lists!$E$2:$F$22,2,FALSE)=0),"NA",IF(AND(Intro!$H$5=1,VLOOKUP(Results!K$12,Lists!$E$2:$F$22,2,FALSE)=1,J!$A28=1),J!$G28,IF(AND(Intro!$H$5=2,VLOOKUP(Results!K$12,Lists!$E$2:$F$22,2,FALSE)=1),J!$G28,IF(AND(Intro!$H$5=3,J!$A28=1),J!$G28,IF(Intro!$H$5=4,J!$G28,"NA"))))))</f>
        <v>4</v>
      </c>
      <c r="L26" s="81"/>
      <c r="M26" s="81"/>
      <c r="N26" s="81"/>
      <c r="O26" s="6">
        <f>IF(AND(Intro!$H$5=1,VLOOKUP(Results!O$12,Lists!$E$2:$F$22,2,FALSE)=0),"NA",IF(AND(Intro!$H$5=2,VLOOKUP(Results!O$12,Lists!$E$2:$F$22,2,FALSE)=0),"NA",IF(AND(Intro!$H$5=1,VLOOKUP(Results!O$12,Lists!$E$2:$F$22,2,FALSE)=1,N!$A23=1),N!$G23,IF(AND(Intro!$H$5=2,VLOOKUP(Results!O$12,Lists!$E$2:$F$22,2,FALSE)=1),N!$G23,IF(AND(Intro!$H$5=3,N!$A23=1),N!$G23,IF(Intro!$H$5=4,N!$G23,"NA"))))))</f>
        <v>3</v>
      </c>
      <c r="P26" s="81"/>
      <c r="Q26" s="3">
        <f>IF(AND(Intro!$H$5=1,VLOOKUP(Results!Q$12,Lists!$E$2:$F$22,2,FALSE)=0),"NA",IF(AND(Intro!$H$5=2,VLOOKUP(Results!Q$12,Lists!$E$2:$F$22,2,FALSE)=0),"NA",IF(AND(Intro!$H$5=1,VLOOKUP(Results!Q$12,Lists!$E$2:$F$22,2,FALSE)=1,P!$A23=1),P!$G23,IF(AND(Intro!$H$5=2,VLOOKUP(Results!Q$12,Lists!$E$2:$F$22,2,FALSE)=1),P!$G23,IF(AND(Intro!$H$5=3,P!$A23=1),P!$G23,IF(Intro!$H$5=4,P!$G23,"NA"))))))</f>
        <v>4</v>
      </c>
      <c r="R26" s="34">
        <f>IF(AND(Intro!$H$5=1,VLOOKUP(Results!R$12,Lists!$E$2:$F$22,2,FALSE)=0),"NA",IF(AND(Intro!$H$5=2,VLOOKUP(Results!R$12,Lists!$E$2:$F$22,2,FALSE)=0),"NA",IF(AND(Intro!$H$5=1,VLOOKUP(Results!R$12,Lists!$E$2:$F$22,2,FALSE)=1,Q!$A23=1),Q!$G23,IF(AND(Intro!$H$5=2,VLOOKUP(Results!R$12,Lists!$E$2:$F$22,2,FALSE)=1),Q!$G23,IF(AND(Intro!$H$5=3,Q!$A23=1),Q!$G23,IF(Intro!$H$5=4,Q!$G23,"NA"))))))</f>
        <v>3</v>
      </c>
      <c r="S26" s="31">
        <f>IF(AND(Intro!$H$5=1,VLOOKUP(Results!S$12,Lists!$E$2:$F$22,2,FALSE)=0),"NA",IF(AND(Intro!$H$5=2,VLOOKUP(Results!S$12,Lists!$E$2:$F$22,2,FALSE)=0),"NA",IF(AND(Intro!$H$5=1,VLOOKUP(Results!S$12,Lists!$E$2:$F$22,2,FALSE)=1,'R'!$A23=1),'R'!$G23,IF(AND(Intro!$H$5=2,VLOOKUP(Results!S$12,Lists!$E$2:$F$22,2,FALSE)=1),'R'!$G23,IF(AND(Intro!$H$5=3,'R'!$A23=1),'R'!$G23,IF(Intro!$H$5=4,'R'!$G23,"NA"))))))</f>
        <v>3</v>
      </c>
      <c r="T26" s="81"/>
      <c r="U26" s="81"/>
      <c r="V26" s="82"/>
    </row>
    <row r="27" spans="1:22" x14ac:dyDescent="0.25">
      <c r="A27" s="65">
        <f t="shared" si="0"/>
        <v>15</v>
      </c>
      <c r="B27" s="79"/>
      <c r="C27" s="80"/>
      <c r="D27" s="80"/>
      <c r="E27" s="81"/>
      <c r="F27" s="82"/>
      <c r="G27" s="79"/>
      <c r="H27" s="33">
        <f>IF(AND(Intro!$H$5=1,VLOOKUP(Results!H$12,Lists!$E$2:$F$22,2,FALSE)=0),"NA",IF(AND(Intro!$H$5=2,VLOOKUP(Results!H$12,Lists!$E$2:$F$22,2,FALSE)=0),"NA",IF(AND(Intro!$H$5=1,VLOOKUP(Results!H$12,Lists!$E$2:$F$22,2,FALSE)=1,G!$A24=1),G!$G24,IF(AND(Intro!$H$5=2,VLOOKUP(Results!H$12,Lists!$E$2:$F$22,2,FALSE)=1),G!$G24,IF(AND(Intro!$H$5=3,G!$A24=1),G!$G24,IF(Intro!$H$5=4,G!$G24,"NA"))))))</f>
        <v>1</v>
      </c>
      <c r="I27" s="83"/>
      <c r="J27" s="81"/>
      <c r="K27" s="6">
        <f>IF(AND(Intro!$H$5=1,VLOOKUP(Results!K$12,Lists!$E$2:$F$22,2,FALSE)=0),"NA",IF(AND(Intro!$H$5=2,VLOOKUP(Results!K$12,Lists!$E$2:$F$22,2,FALSE)=0),"NA",IF(AND(Intro!$H$5=1,VLOOKUP(Results!K$12,Lists!$E$2:$F$22,2,FALSE)=1,J!$A29=1),J!$G29,IF(AND(Intro!$H$5=2,VLOOKUP(Results!K$12,Lists!$E$2:$F$22,2,FALSE)=1),J!$G29,IF(AND(Intro!$H$5=3,J!$A29=1),J!$G29,IF(Intro!$H$5=4,J!$G29,"NA"))))))</f>
        <v>3</v>
      </c>
      <c r="L27" s="81"/>
      <c r="M27" s="81"/>
      <c r="N27" s="81"/>
      <c r="O27" s="6">
        <f>IF(AND(Intro!$H$5=1,VLOOKUP(Results!O$12,Lists!$E$2:$F$22,2,FALSE)=0),"NA",IF(AND(Intro!$H$5=2,VLOOKUP(Results!O$12,Lists!$E$2:$F$22,2,FALSE)=0),"NA",IF(AND(Intro!$H$5=1,VLOOKUP(Results!O$12,Lists!$E$2:$F$22,2,FALSE)=1,N!$A24=1),N!$G24,IF(AND(Intro!$H$5=2,VLOOKUP(Results!O$12,Lists!$E$2:$F$22,2,FALSE)=1),N!$G24,IF(AND(Intro!$H$5=3,N!$A24=1),N!$G24,IF(Intro!$H$5=4,N!$G24,"NA"))))))</f>
        <v>3</v>
      </c>
      <c r="P27" s="81"/>
      <c r="Q27" s="3">
        <f>IF(AND(Intro!$H$5=1,VLOOKUP(Results!Q$12,Lists!$E$2:$F$22,2,FALSE)=0),"NA",IF(AND(Intro!$H$5=2,VLOOKUP(Results!Q$12,Lists!$E$2:$F$22,2,FALSE)=0),"NA",IF(AND(Intro!$H$5=1,VLOOKUP(Results!Q$12,Lists!$E$2:$F$22,2,FALSE)=1,P!$A24=1),P!$G24,IF(AND(Intro!$H$5=2,VLOOKUP(Results!Q$12,Lists!$E$2:$F$22,2,FALSE)=1),P!$G24,IF(AND(Intro!$H$5=3,P!$A24=1),P!$G24,IF(Intro!$H$5=4,P!$G24,"NA"))))))</f>
        <v>4</v>
      </c>
      <c r="R27" s="82"/>
      <c r="S27" s="31">
        <f>IF(AND(Intro!$H$5=1,VLOOKUP(Results!S$12,Lists!$E$2:$F$22,2,FALSE)=0),"NA",IF(AND(Intro!$H$5=2,VLOOKUP(Results!S$12,Lists!$E$2:$F$22,2,FALSE)=0),"NA",IF(AND(Intro!$H$5=1,VLOOKUP(Results!S$12,Lists!$E$2:$F$22,2,FALSE)=1,'R'!$A24=1),'R'!$G24,IF(AND(Intro!$H$5=2,VLOOKUP(Results!S$12,Lists!$E$2:$F$22,2,FALSE)=1),'R'!$G24,IF(AND(Intro!$H$5=3,'R'!$A24=1),'R'!$G24,IF(Intro!$H$5=4,'R'!$G24,"NA"))))))</f>
        <v>2</v>
      </c>
      <c r="T27" s="81"/>
      <c r="U27" s="81"/>
      <c r="V27" s="82"/>
    </row>
    <row r="28" spans="1:22" x14ac:dyDescent="0.25">
      <c r="A28" s="65">
        <f t="shared" si="0"/>
        <v>16</v>
      </c>
      <c r="B28" s="79"/>
      <c r="C28" s="80"/>
      <c r="D28" s="80"/>
      <c r="E28" s="81"/>
      <c r="F28" s="82"/>
      <c r="G28" s="79"/>
      <c r="H28" s="33">
        <f>IF(AND(Intro!$H$5=1,VLOOKUP(Results!H$12,Lists!$E$2:$F$22,2,FALSE)=0),"NA",IF(AND(Intro!$H$5=2,VLOOKUP(Results!H$12,Lists!$E$2:$F$22,2,FALSE)=0),"NA",IF(AND(Intro!$H$5=1,VLOOKUP(Results!H$12,Lists!$E$2:$F$22,2,FALSE)=1,G!$A25=1),G!$G25,IF(AND(Intro!$H$5=2,VLOOKUP(Results!H$12,Lists!$E$2:$F$22,2,FALSE)=1),G!$G25,IF(AND(Intro!$H$5=3,G!$A25=1),G!$G25,IF(Intro!$H$5=4,G!$G25,"NA"))))))</f>
        <v>3</v>
      </c>
      <c r="I28" s="83"/>
      <c r="J28" s="81"/>
      <c r="K28" s="6">
        <f>IF(AND(Intro!$H$5=1,VLOOKUP(Results!K$12,Lists!$E$2:$F$22,2,FALSE)=0),"NA",IF(AND(Intro!$H$5=2,VLOOKUP(Results!K$12,Lists!$E$2:$F$22,2,FALSE)=0),"NA",IF(AND(Intro!$H$5=1,VLOOKUP(Results!K$12,Lists!$E$2:$F$22,2,FALSE)=1,J!$A30=1),J!$G30,IF(AND(Intro!$H$5=2,VLOOKUP(Results!K$12,Lists!$E$2:$F$22,2,FALSE)=1),J!$G30,IF(AND(Intro!$H$5=3,J!$A30=1),J!$G30,IF(Intro!$H$5=4,J!$G30,"NA"))))))</f>
        <v>3</v>
      </c>
      <c r="L28" s="81"/>
      <c r="M28" s="81"/>
      <c r="N28" s="81"/>
      <c r="O28" s="81"/>
      <c r="P28" s="81"/>
      <c r="Q28" s="3">
        <f>IF(AND(Intro!$H$5=1,VLOOKUP(Results!Q$12,Lists!$E$2:$F$22,2,FALSE)=0),"NA",IF(AND(Intro!$H$5=2,VLOOKUP(Results!Q$12,Lists!$E$2:$F$22,2,FALSE)=0),"NA",IF(AND(Intro!$H$5=1,VLOOKUP(Results!Q$12,Lists!$E$2:$F$22,2,FALSE)=1,P!$A25=1),P!$G25,IF(AND(Intro!$H$5=2,VLOOKUP(Results!Q$12,Lists!$E$2:$F$22,2,FALSE)=1),P!$G25,IF(AND(Intro!$H$5=3,P!$A25=1),P!$G25,IF(Intro!$H$5=4,P!$G25,"NA"))))))</f>
        <v>3</v>
      </c>
      <c r="R28" s="82"/>
      <c r="S28" s="84"/>
      <c r="T28" s="81"/>
      <c r="U28" s="81"/>
      <c r="V28" s="82"/>
    </row>
    <row r="29" spans="1:22" x14ac:dyDescent="0.25">
      <c r="A29" s="65">
        <f t="shared" si="0"/>
        <v>17</v>
      </c>
      <c r="B29" s="79"/>
      <c r="C29" s="80"/>
      <c r="D29" s="80"/>
      <c r="E29" s="81"/>
      <c r="F29" s="82"/>
      <c r="G29" s="79"/>
      <c r="H29" s="33">
        <f>IF(AND(Intro!$H$5=1,VLOOKUP(Results!H$12,Lists!$E$2:$F$22,2,FALSE)=0),"NA",IF(AND(Intro!$H$5=2,VLOOKUP(Results!H$12,Lists!$E$2:$F$22,2,FALSE)=0),"NA",IF(AND(Intro!$H$5=1,VLOOKUP(Results!H$12,Lists!$E$2:$F$22,2,FALSE)=1,G!$A26=1),G!$G26,IF(AND(Intro!$H$5=2,VLOOKUP(Results!H$12,Lists!$E$2:$F$22,2,FALSE)=1),G!$G26,IF(AND(Intro!$H$5=3,G!$A26=1),G!$G26,IF(Intro!$H$5=4,G!$G26,"NA"))))))</f>
        <v>2</v>
      </c>
      <c r="I29" s="83"/>
      <c r="J29" s="81"/>
      <c r="K29" s="6">
        <f>IF(AND(Intro!$H$5=1,VLOOKUP(Results!K$12,Lists!$E$2:$F$22,2,FALSE)=0),"NA",IF(AND(Intro!$H$5=2,VLOOKUP(Results!K$12,Lists!$E$2:$F$22,2,FALSE)=0),"NA",IF(AND(Intro!$H$5=1,VLOOKUP(Results!K$12,Lists!$E$2:$F$22,2,FALSE)=1,J!$A32=1),J!$G32,IF(AND(Intro!$H$5=2,VLOOKUP(Results!K$12,Lists!$E$2:$F$22,2,FALSE)=1),J!$G32,IF(AND(Intro!$H$5=3,J!$A32=1),J!$G32,IF(Intro!$H$5=4,J!$G32,"NA"))))))</f>
        <v>4</v>
      </c>
      <c r="L29" s="81"/>
      <c r="M29" s="81"/>
      <c r="N29" s="81"/>
      <c r="O29" s="81"/>
      <c r="P29" s="81"/>
      <c r="Q29" s="3">
        <f>IF(AND(Intro!$H$5=1,VLOOKUP(Results!Q$12,Lists!$E$2:$F$22,2,FALSE)=0),"NA",IF(AND(Intro!$H$5=2,VLOOKUP(Results!Q$12,Lists!$E$2:$F$22,2,FALSE)=0),"NA",IF(AND(Intro!$H$5=1,VLOOKUP(Results!Q$12,Lists!$E$2:$F$22,2,FALSE)=1,P!$A26=1),P!$G26,IF(AND(Intro!$H$5=2,VLOOKUP(Results!Q$12,Lists!$E$2:$F$22,2,FALSE)=1),P!$G26,IF(AND(Intro!$H$5=3,P!$A26=1),P!$G26,IF(Intro!$H$5=4,P!$G26,"NA"))))))</f>
        <v>3</v>
      </c>
      <c r="R29" s="82"/>
      <c r="S29" s="84"/>
      <c r="T29" s="81"/>
      <c r="U29" s="81"/>
      <c r="V29" s="82"/>
    </row>
    <row r="30" spans="1:22" x14ac:dyDescent="0.25">
      <c r="A30" s="65">
        <f t="shared" si="0"/>
        <v>18</v>
      </c>
      <c r="B30" s="79"/>
      <c r="C30" s="80"/>
      <c r="D30" s="80"/>
      <c r="E30" s="81"/>
      <c r="F30" s="82"/>
      <c r="G30" s="79"/>
      <c r="H30" s="82"/>
      <c r="I30" s="79"/>
      <c r="J30" s="81"/>
      <c r="K30" s="6">
        <f>IF(AND(Intro!$H$5=1,VLOOKUP(Results!K$12,Lists!$E$2:$F$22,2,FALSE)=0),"NA",IF(AND(Intro!$H$5=2,VLOOKUP(Results!K$12,Lists!$E$2:$F$22,2,FALSE)=0),"NA",IF(AND(Intro!$H$5=1,VLOOKUP(Results!K$12,Lists!$E$2:$F$22,2,FALSE)=1,J!$A33=1),J!$G33,IF(AND(Intro!$H$5=2,VLOOKUP(Results!K$12,Lists!$E$2:$F$22,2,FALSE)=1),J!$G33,IF(AND(Intro!$H$5=3,J!$A33=1),J!$G33,IF(Intro!$H$5=4,J!$G33,"NA"))))))</f>
        <v>3</v>
      </c>
      <c r="L30" s="81"/>
      <c r="M30" s="81"/>
      <c r="N30" s="81"/>
      <c r="O30" s="81"/>
      <c r="P30" s="81"/>
      <c r="Q30" s="3">
        <f>IF(AND(Intro!$H$5=1,VLOOKUP(Results!Q$12,Lists!$E$2:$F$22,2,FALSE)=0),"NA",IF(AND(Intro!$H$5=2,VLOOKUP(Results!Q$12,Lists!$E$2:$F$22,2,FALSE)=0),"NA",IF(AND(Intro!$H$5=1,VLOOKUP(Results!Q$12,Lists!$E$2:$F$22,2,FALSE)=1,P!$A27=1),P!$G27,IF(AND(Intro!$H$5=2,VLOOKUP(Results!Q$12,Lists!$E$2:$F$22,2,FALSE)=1),P!$G27,IF(AND(Intro!$H$5=3,P!$A27=1),P!$G27,IF(Intro!$H$5=4,P!$G27,"NA"))))))</f>
        <v>3</v>
      </c>
      <c r="R30" s="82"/>
      <c r="S30" s="84"/>
      <c r="T30" s="81"/>
      <c r="U30" s="81"/>
      <c r="V30" s="82"/>
    </row>
    <row r="31" spans="1:22" x14ac:dyDescent="0.25">
      <c r="A31" s="65">
        <f t="shared" si="0"/>
        <v>19</v>
      </c>
      <c r="B31" s="79"/>
      <c r="C31" s="81"/>
      <c r="D31" s="81"/>
      <c r="E31" s="81"/>
      <c r="F31" s="82"/>
      <c r="G31" s="79"/>
      <c r="H31" s="82"/>
      <c r="I31" s="79"/>
      <c r="J31" s="81"/>
      <c r="K31" s="6">
        <f>IF(AND(Intro!$H$5=1,VLOOKUP(Results!K$12,Lists!$E$2:$F$22,2,FALSE)=0),"NA",IF(AND(Intro!$H$5=2,VLOOKUP(Results!K$12,Lists!$E$2:$F$22,2,FALSE)=0),"NA",IF(AND(Intro!$H$5=1,VLOOKUP(Results!K$12,Lists!$E$2:$F$22,2,FALSE)=1,J!$A34=1),J!$G34,IF(AND(Intro!$H$5=2,VLOOKUP(Results!K$12,Lists!$E$2:$F$22,2,FALSE)=1),J!$G34,IF(AND(Intro!$H$5=3,J!$A34=1),J!$G34,IF(Intro!$H$5=4,J!$G34,"NA"))))))</f>
        <v>2</v>
      </c>
      <c r="L31" s="81"/>
      <c r="M31" s="81"/>
      <c r="N31" s="81"/>
      <c r="O31" s="81"/>
      <c r="P31" s="81"/>
      <c r="Q31" s="81"/>
      <c r="R31" s="82"/>
      <c r="S31" s="84"/>
      <c r="T31" s="81"/>
      <c r="U31" s="81"/>
      <c r="V31" s="82"/>
    </row>
    <row r="32" spans="1:22" x14ac:dyDescent="0.25">
      <c r="A32" s="65">
        <f t="shared" si="0"/>
        <v>20</v>
      </c>
      <c r="B32" s="79"/>
      <c r="C32" s="81"/>
      <c r="D32" s="81"/>
      <c r="E32" s="81"/>
      <c r="F32" s="82"/>
      <c r="G32" s="79"/>
      <c r="H32" s="82"/>
      <c r="I32" s="79"/>
      <c r="J32" s="81"/>
      <c r="K32" s="6">
        <f>IF(AND(Intro!$H$5=1,VLOOKUP(Results!K$12,Lists!$E$2:$F$22,2,FALSE)=0),"NA",IF(AND(Intro!$H$5=2,VLOOKUP(Results!K$12,Lists!$E$2:$F$22,2,FALSE)=0),"NA",IF(AND(Intro!$H$5=1,VLOOKUP(Results!K$12,Lists!$E$2:$F$22,2,FALSE)=1,J!$A35=1),J!$G35,IF(AND(Intro!$H$5=2,VLOOKUP(Results!K$12,Lists!$E$2:$F$22,2,FALSE)=1),J!$G35,IF(AND(Intro!$H$5=3,J!$A35=1),J!$G35,IF(Intro!$H$5=4,J!$G35,"NA"))))))</f>
        <v>2</v>
      </c>
      <c r="L32" s="81"/>
      <c r="M32" s="81"/>
      <c r="N32" s="81"/>
      <c r="O32" s="81"/>
      <c r="P32" s="81"/>
      <c r="Q32" s="81"/>
      <c r="R32" s="82"/>
      <c r="S32" s="84"/>
      <c r="T32" s="81"/>
      <c r="U32" s="81"/>
      <c r="V32" s="82"/>
    </row>
  </sheetData>
  <mergeCells count="2">
    <mergeCell ref="A6:V6"/>
    <mergeCell ref="A1:F1"/>
  </mergeCells>
  <conditionalFormatting sqref="B3:F4">
    <cfRule type="cellIs" dxfId="213" priority="10" operator="between">
      <formula>3.5</formula>
      <formula>4</formula>
    </cfRule>
    <cfRule type="cellIs" dxfId="212" priority="11" operator="between">
      <formula>2.75</formula>
      <formula>3.5</formula>
    </cfRule>
    <cfRule type="cellIs" dxfId="211" priority="12" operator="between">
      <formula>2</formula>
      <formula>2.75</formula>
    </cfRule>
    <cfRule type="cellIs" dxfId="210" priority="13" operator="between">
      <formula>1</formula>
      <formula>2</formula>
    </cfRule>
  </conditionalFormatting>
  <conditionalFormatting sqref="B9:V10">
    <cfRule type="cellIs" dxfId="209" priority="22" operator="between">
      <formula>3.5</formula>
      <formula>4</formula>
    </cfRule>
    <cfRule type="cellIs" dxfId="208" priority="23" operator="between">
      <formula>2.75</formula>
      <formula>3.5</formula>
    </cfRule>
    <cfRule type="cellIs" dxfId="207" priority="24" operator="between">
      <formula>2</formula>
      <formula>2.75</formula>
    </cfRule>
    <cfRule type="cellIs" dxfId="206" priority="25" operator="between">
      <formula>1</formula>
      <formula>2</formula>
    </cfRule>
  </conditionalFormatting>
  <conditionalFormatting sqref="B13:V32">
    <cfRule type="cellIs" dxfId="205" priority="1" operator="equal">
      <formula>"NA"</formula>
    </cfRule>
    <cfRule type="cellIs" dxfId="204" priority="38" operator="equal">
      <formula>1</formula>
    </cfRule>
    <cfRule type="cellIs" dxfId="203" priority="39" operator="equal">
      <formula>2</formula>
    </cfRule>
    <cfRule type="cellIs" dxfId="202" priority="40" operator="equal">
      <formula>3</formula>
    </cfRule>
    <cfRule type="cellIs" dxfId="201" priority="41" operator="equal">
      <formula>4</formula>
    </cfRule>
  </conditionalFormatting>
  <printOptions horizontalCentered="1"/>
  <pageMargins left="0.70866141732283472" right="0.70866141732283472" top="0.74803149606299213" bottom="0.74803149606299213" header="0.31496062992125984" footer="0.31496062992125984"/>
  <pageSetup paperSize="9" scale="82" fitToHeight="0" orientation="landscape" r:id="rId1"/>
  <headerFooter>
    <oddHeader>&amp;C&amp;F - &amp;A</oddHeader>
    <oddFooter>&amp;R&amp;P de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7409" r:id="rId4" name="Drop Down 1">
              <controlPr defaultSize="0" autoLine="0" autoPict="0">
                <anchor moveWithCells="1">
                  <from>
                    <xdr:col>22</xdr:col>
                    <xdr:colOff>295275</xdr:colOff>
                    <xdr:row>1</xdr:row>
                    <xdr:rowOff>76200</xdr:rowOff>
                  </from>
                  <to>
                    <xdr:col>28</xdr:col>
                    <xdr:colOff>457200</xdr:colOff>
                    <xdr:row>2</xdr:row>
                    <xdr:rowOff>161925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9B6A2-6392-480B-AED3-D33EA38F92E7}">
  <sheetPr>
    <tabColor rgb="FF002060"/>
    <pageSetUpPr fitToPage="1"/>
  </sheetPr>
  <dimension ref="A1:V32"/>
  <sheetViews>
    <sheetView showGridLines="0" zoomScale="80" zoomScaleNormal="80" workbookViewId="0">
      <selection activeCell="X21" sqref="X21"/>
    </sheetView>
  </sheetViews>
  <sheetFormatPr baseColWidth="10" defaultColWidth="11.42578125" defaultRowHeight="15" x14ac:dyDescent="0.25"/>
  <cols>
    <col min="1" max="1" width="22.85546875" style="1" customWidth="1"/>
    <col min="2" max="22" width="6.42578125" style="1" customWidth="1"/>
    <col min="23" max="16384" width="11.42578125" style="1"/>
  </cols>
  <sheetData>
    <row r="1" spans="1:22" ht="15.75" thickBot="1" x14ac:dyDescent="0.3">
      <c r="A1" s="140" t="s">
        <v>414</v>
      </c>
      <c r="B1" s="141"/>
      <c r="C1" s="141"/>
      <c r="D1" s="141"/>
      <c r="E1" s="141"/>
      <c r="F1" s="141"/>
    </row>
    <row r="2" spans="1:22" ht="15.75" thickBot="1" x14ac:dyDescent="0.3">
      <c r="A2" s="87" t="s">
        <v>406</v>
      </c>
      <c r="B2" s="88" t="s">
        <v>1</v>
      </c>
      <c r="C2" s="88" t="s">
        <v>2</v>
      </c>
      <c r="D2" s="88" t="s">
        <v>3</v>
      </c>
      <c r="E2" s="89" t="s">
        <v>4</v>
      </c>
      <c r="F2" s="89" t="s">
        <v>31</v>
      </c>
    </row>
    <row r="3" spans="1:22" x14ac:dyDescent="0.25">
      <c r="A3" s="30" t="s">
        <v>410</v>
      </c>
      <c r="B3" s="118">
        <f>AVERAGE(B9:F9)</f>
        <v>0.67500000000000004</v>
      </c>
      <c r="C3" s="118">
        <f>AVERAGE(G9:H9)</f>
        <v>0.72499999999999998</v>
      </c>
      <c r="D3" s="118">
        <f>AVERAGE(I9:R9)</f>
        <v>0.70099067599067599</v>
      </c>
      <c r="E3" s="118">
        <f>AVERAGE(S9:V9)</f>
        <v>0.71325757575757576</v>
      </c>
      <c r="F3" s="119">
        <f>AVERAGE(B3:E3)</f>
        <v>0.70356206293706292</v>
      </c>
    </row>
    <row r="4" spans="1:22" ht="15.75" thickBot="1" x14ac:dyDescent="0.3">
      <c r="A4" s="7" t="s">
        <v>411</v>
      </c>
      <c r="B4" s="120">
        <f>AVERAGE(B10:F10)</f>
        <v>0.72083333333333333</v>
      </c>
      <c r="C4" s="120">
        <f>AVERAGE(G10:H10)</f>
        <v>0.84375</v>
      </c>
      <c r="D4" s="120">
        <f>AVERAGE(I10:R10)</f>
        <v>0.70898809523809525</v>
      </c>
      <c r="E4" s="120">
        <f>AVERAGE(S10:V10)</f>
        <v>0.69687500000000002</v>
      </c>
      <c r="F4" s="121">
        <f>AVERAGE(B4:E4)</f>
        <v>0.74261160714285712</v>
      </c>
    </row>
    <row r="5" spans="1:22" ht="15.75" thickBot="1" x14ac:dyDescent="0.3"/>
    <row r="6" spans="1:22" ht="15.75" thickBot="1" x14ac:dyDescent="0.3">
      <c r="A6" s="137" t="s">
        <v>415</v>
      </c>
      <c r="B6" s="138"/>
      <c r="C6" s="138"/>
      <c r="D6" s="138"/>
      <c r="E6" s="138"/>
      <c r="F6" s="138"/>
      <c r="G6" s="138"/>
      <c r="H6" s="138"/>
      <c r="I6" s="138"/>
      <c r="J6" s="138"/>
      <c r="K6" s="138"/>
      <c r="L6" s="138"/>
      <c r="M6" s="138"/>
      <c r="N6" s="138"/>
      <c r="O6" s="138"/>
      <c r="P6" s="138"/>
      <c r="Q6" s="138"/>
      <c r="R6" s="138"/>
      <c r="S6" s="138"/>
      <c r="T6" s="138"/>
      <c r="U6" s="138"/>
      <c r="V6" s="139"/>
    </row>
    <row r="7" spans="1:22" x14ac:dyDescent="0.25">
      <c r="A7" s="26" t="s">
        <v>406</v>
      </c>
      <c r="B7" s="30" t="s">
        <v>1</v>
      </c>
      <c r="C7" s="85" t="s">
        <v>1</v>
      </c>
      <c r="D7" s="28" t="s">
        <v>1</v>
      </c>
      <c r="E7" s="28" t="s">
        <v>1</v>
      </c>
      <c r="F7" s="29" t="s">
        <v>1</v>
      </c>
      <c r="G7" s="30" t="s">
        <v>2</v>
      </c>
      <c r="H7" s="103" t="s">
        <v>2</v>
      </c>
      <c r="I7" s="30" t="s">
        <v>3</v>
      </c>
      <c r="J7" s="28" t="s">
        <v>3</v>
      </c>
      <c r="K7" s="85" t="s">
        <v>3</v>
      </c>
      <c r="L7" s="28" t="s">
        <v>3</v>
      </c>
      <c r="M7" s="28" t="s">
        <v>3</v>
      </c>
      <c r="N7" s="85" t="s">
        <v>3</v>
      </c>
      <c r="O7" s="85" t="s">
        <v>3</v>
      </c>
      <c r="P7" s="28" t="s">
        <v>3</v>
      </c>
      <c r="Q7" s="28" t="s">
        <v>3</v>
      </c>
      <c r="R7" s="29" t="s">
        <v>3</v>
      </c>
      <c r="S7" s="105" t="s">
        <v>4</v>
      </c>
      <c r="T7" s="28" t="s">
        <v>4</v>
      </c>
      <c r="U7" s="28" t="s">
        <v>4</v>
      </c>
      <c r="V7" s="29" t="s">
        <v>4</v>
      </c>
    </row>
    <row r="8" spans="1:22" ht="15.75" thickBot="1" x14ac:dyDescent="0.3">
      <c r="A8" s="27" t="s">
        <v>407</v>
      </c>
      <c r="B8" s="7" t="s">
        <v>5</v>
      </c>
      <c r="C8" s="86" t="s">
        <v>6</v>
      </c>
      <c r="D8" s="8" t="s">
        <v>7</v>
      </c>
      <c r="E8" s="8" t="s">
        <v>8</v>
      </c>
      <c r="F8" s="9" t="s">
        <v>9</v>
      </c>
      <c r="G8" s="7" t="s">
        <v>10</v>
      </c>
      <c r="H8" s="104" t="s">
        <v>11</v>
      </c>
      <c r="I8" s="7" t="s">
        <v>12</v>
      </c>
      <c r="J8" s="8" t="s">
        <v>1</v>
      </c>
      <c r="K8" s="86" t="s">
        <v>13</v>
      </c>
      <c r="L8" s="8" t="s">
        <v>14</v>
      </c>
      <c r="M8" s="8" t="s">
        <v>15</v>
      </c>
      <c r="N8" s="86" t="s">
        <v>16</v>
      </c>
      <c r="O8" s="86" t="s">
        <v>17</v>
      </c>
      <c r="P8" s="8" t="s">
        <v>18</v>
      </c>
      <c r="Q8" s="8" t="s">
        <v>19</v>
      </c>
      <c r="R8" s="9" t="s">
        <v>20</v>
      </c>
      <c r="S8" s="106" t="s">
        <v>21</v>
      </c>
      <c r="T8" s="8" t="s">
        <v>22</v>
      </c>
      <c r="U8" s="8" t="s">
        <v>23</v>
      </c>
      <c r="V8" s="9" t="s">
        <v>24</v>
      </c>
    </row>
    <row r="9" spans="1:22" x14ac:dyDescent="0.25">
      <c r="A9" s="90" t="s">
        <v>413</v>
      </c>
      <c r="B9" s="122">
        <f>IFERROR(AVERAGE($B$13:$B$22)/4,"NA")</f>
        <v>0.625</v>
      </c>
      <c r="C9" s="123">
        <f>IFERROR(AVERAGE($C$13:$C$22)/4,"NA")</f>
        <v>0.77500000000000002</v>
      </c>
      <c r="D9" s="123">
        <f>IFERROR(AVERAGE($D$13:$D$22)/4,"NA")</f>
        <v>0.65</v>
      </c>
      <c r="E9" s="123">
        <f>IFERROR(AVERAGE($E$13:$E$16)/4,"NA")</f>
        <v>0.625</v>
      </c>
      <c r="F9" s="124">
        <f>IFERROR(AVERAGE($F$13:$F$22)/4,"NA")</f>
        <v>0.7</v>
      </c>
      <c r="G9" s="122">
        <f>IFERROR(AVERAGE($G$13:$G$22)/4,"NA")</f>
        <v>0.7</v>
      </c>
      <c r="H9" s="124">
        <f>IFERROR(AVERAGE($H$13:$H$29)/4,"NA")</f>
        <v>0.75</v>
      </c>
      <c r="I9" s="122">
        <f>IFERROR(AVERAGE($I$13:$I$23)/4,"NA")</f>
        <v>0.77272727272727271</v>
      </c>
      <c r="J9" s="123">
        <f>IFERROR(AVERAGE($J$13:$J$25)/4,"NA")</f>
        <v>0.65384615384615385</v>
      </c>
      <c r="K9" s="123">
        <f>IFERROR(AVERAGE($K$13:$K$32)/4,"NA")</f>
        <v>0.71250000000000002</v>
      </c>
      <c r="L9" s="123">
        <f>IFERROR(AVERAGE($L$13:$L$22)/4,"NA")</f>
        <v>0.7</v>
      </c>
      <c r="M9" s="123">
        <f>IFERROR(AVERAGE($M$13:$M$22)/4,"NA")</f>
        <v>0.67500000000000004</v>
      </c>
      <c r="N9" s="123">
        <f>IFERROR(AVERAGE($N$13:$N$24)/4,"NA")</f>
        <v>0.64583333333333337</v>
      </c>
      <c r="O9" s="123">
        <f>IFERROR(AVERAGE($O$13:$O$27)/4,"NA")</f>
        <v>0.65</v>
      </c>
      <c r="P9" s="123">
        <f>IFERROR(AVERAGE($P$13:$P$22)/4,"NA")</f>
        <v>0.7</v>
      </c>
      <c r="Q9" s="123">
        <f>IFERROR(AVERAGE($Q$13:$Q$30)/4,"NA")</f>
        <v>0.625</v>
      </c>
      <c r="R9" s="124">
        <f>IFERROR(AVERAGE($R$13:$R$26)/4,"NA")</f>
        <v>0.875</v>
      </c>
      <c r="S9" s="125">
        <f>IFERROR(AVERAGE($S$13:$S$27)/4,"NA")</f>
        <v>0.66666666666666663</v>
      </c>
      <c r="T9" s="123">
        <f>IFERROR(AVERAGE($T$13:$T$23)/4,"NA")</f>
        <v>0.63636363636363635</v>
      </c>
      <c r="U9" s="123">
        <f>IFERROR(AVERAGE($U$13:$U$22)/4,"NA")</f>
        <v>0.8</v>
      </c>
      <c r="V9" s="126">
        <f>IFERROR(AVERAGE($V$13:$V$24)/4,"NA")</f>
        <v>0.75</v>
      </c>
    </row>
    <row r="10" spans="1:22" ht="15.75" thickBot="1" x14ac:dyDescent="0.3">
      <c r="A10" s="96" t="s">
        <v>411</v>
      </c>
      <c r="B10" s="127">
        <f>IF(B9="NA","NA",+A!G24/4)</f>
        <v>0.6875</v>
      </c>
      <c r="C10" s="128">
        <f>IF(C9="NA","NA",+B!G24/4)</f>
        <v>0.8125</v>
      </c>
      <c r="D10" s="129">
        <f>IF(D9="NA","NA",+'C'!G24/4)</f>
        <v>0.6875</v>
      </c>
      <c r="E10" s="129">
        <f>IF(E9="NA","NA",+D!G18/4)</f>
        <v>0.75</v>
      </c>
      <c r="F10" s="130">
        <f>IF(F9="NA","NA",+E!G24/4)</f>
        <v>0.66666666666666663</v>
      </c>
      <c r="G10" s="127">
        <f>IF(G9="NA","NA",+F!G24/4)</f>
        <v>0.8125</v>
      </c>
      <c r="H10" s="130">
        <f>IF(H9="NA","NA",+G!G31/4)</f>
        <v>0.875</v>
      </c>
      <c r="I10" s="127">
        <f>IF(I9="NA","NA",+H!G25/4)</f>
        <v>0.8125</v>
      </c>
      <c r="J10" s="129">
        <f>IF(J9="NA","NA",+I!G27/4)</f>
        <v>0.6</v>
      </c>
      <c r="K10" s="129">
        <f>IF(K9="NA","NA",+J!G40/4)</f>
        <v>0.7857142857142857</v>
      </c>
      <c r="L10" s="129">
        <f>IF(L9="NA","NA",+K!G24/4)</f>
        <v>0.75</v>
      </c>
      <c r="M10" s="129">
        <f>IF(M9="NA","NA",+L!G24/4)</f>
        <v>0.625</v>
      </c>
      <c r="N10" s="129">
        <f>IF(N9="NA","NA",+M!G26/4)</f>
        <v>0.5625</v>
      </c>
      <c r="O10" s="129">
        <f>IF(O9="NA","NA",+N!G29/4)</f>
        <v>0.6</v>
      </c>
      <c r="P10" s="129">
        <f>IF(P9="NA","NA",+O!G24/4)</f>
        <v>0.8125</v>
      </c>
      <c r="Q10" s="129">
        <f>IF(Q9="NA","NA",+P!G32/4)</f>
        <v>0.54166666666666663</v>
      </c>
      <c r="R10" s="130">
        <f>IF(R9="NA","NA",+Q!G28/4)</f>
        <v>1</v>
      </c>
      <c r="S10" s="131">
        <f>IF(S9="NA","NA",+'R'!G29/4)</f>
        <v>0.6</v>
      </c>
      <c r="T10" s="129">
        <f>IF(T9="NA","NA",+S!G25/4)</f>
        <v>0.6875</v>
      </c>
      <c r="U10" s="129">
        <f>IF(U9="NA","NA",+T!G24/4)</f>
        <v>0.75</v>
      </c>
      <c r="V10" s="132">
        <f>IF(V9="NA","NA",+U!G26/4)</f>
        <v>0.75</v>
      </c>
    </row>
    <row r="11" spans="1:22" ht="15.75" thickBot="1" x14ac:dyDescent="0.3">
      <c r="A11" s="25"/>
      <c r="B11" s="2"/>
      <c r="C11" s="2"/>
      <c r="D11" s="2"/>
      <c r="E11" s="2"/>
      <c r="F11" s="2"/>
      <c r="G11" s="2"/>
      <c r="H11" s="2"/>
      <c r="I11" s="2"/>
      <c r="J11" s="2"/>
      <c r="K11" s="2"/>
      <c r="L11" s="2"/>
      <c r="M11" s="2"/>
      <c r="N11" s="2"/>
      <c r="O11" s="2"/>
      <c r="P11" s="2"/>
      <c r="Q11" s="2"/>
      <c r="R11" s="2"/>
      <c r="S11" s="2"/>
      <c r="T11" s="2"/>
      <c r="U11" s="2"/>
      <c r="V11" s="44"/>
    </row>
    <row r="12" spans="1:22" ht="15.75" thickBot="1" x14ac:dyDescent="0.3">
      <c r="A12" s="63" t="s">
        <v>408</v>
      </c>
      <c r="B12" s="46" t="s">
        <v>5</v>
      </c>
      <c r="C12" s="47" t="s">
        <v>6</v>
      </c>
      <c r="D12" s="47" t="s">
        <v>7</v>
      </c>
      <c r="E12" s="47" t="s">
        <v>8</v>
      </c>
      <c r="F12" s="48" t="s">
        <v>9</v>
      </c>
      <c r="G12" s="68" t="s">
        <v>10</v>
      </c>
      <c r="H12" s="67" t="s">
        <v>11</v>
      </c>
      <c r="I12" s="46" t="s">
        <v>12</v>
      </c>
      <c r="J12" s="47" t="s">
        <v>1</v>
      </c>
      <c r="K12" s="47" t="s">
        <v>13</v>
      </c>
      <c r="L12" s="47" t="s">
        <v>14</v>
      </c>
      <c r="M12" s="47" t="s">
        <v>15</v>
      </c>
      <c r="N12" s="47" t="s">
        <v>16</v>
      </c>
      <c r="O12" s="47" t="s">
        <v>17</v>
      </c>
      <c r="P12" s="47" t="s">
        <v>18</v>
      </c>
      <c r="Q12" s="47" t="s">
        <v>19</v>
      </c>
      <c r="R12" s="48" t="s">
        <v>20</v>
      </c>
      <c r="S12" s="66" t="s">
        <v>21</v>
      </c>
      <c r="T12" s="66" t="s">
        <v>22</v>
      </c>
      <c r="U12" s="66" t="s">
        <v>23</v>
      </c>
      <c r="V12" s="67" t="s">
        <v>24</v>
      </c>
    </row>
    <row r="13" spans="1:22" x14ac:dyDescent="0.25">
      <c r="A13" s="64">
        <v>1</v>
      </c>
      <c r="B13" s="109">
        <f>IF(AND(Intro!$H$5=1,VLOOKUP('Results %'!B$12,Lists!$E$2:$F$22,2,FALSE)=0),"NA",IF(AND(Intro!$H$5=2,VLOOKUP('Results %'!B$12,Lists!$E$2:$F$22,2,FALSE)=0),"NA",IF(AND(Intro!$H$5=1,VLOOKUP('Results %'!B$12,Lists!$E$2:$F$22,2,FALSE)=1,A!A10=1),A!G10,IF(AND(Intro!$H$5=2,VLOOKUP('Results %'!B$12,Lists!$E$2:$F$22,2,FALSE)=1),A!G10,IF(AND(Intro!$H$5=3,A!A10=1),A!G10,IF(Intro!$H$5=4,A!G10,"NA"))))))</f>
        <v>4</v>
      </c>
      <c r="C13" s="38">
        <f>IF(AND(Intro!$H$5=1,VLOOKUP('Results %'!C$12,Lists!$E$2:$F$22,2,FALSE)=0),"NA",IF(AND(Intro!$H$5=2,VLOOKUP('Results %'!C$12,Lists!$E$2:$F$22,2,FALSE)=0),"NA",IF(AND(Intro!$H$5=1,VLOOKUP('Results %'!C$12,Lists!$E$2:$F$22,2,FALSE)=1,B!$A10=1),B!$G10,IF(AND(Intro!$H$5=2,VLOOKUP('Results %'!C$12,Lists!$E$2:$F$22,2,FALSE)=1),B!$G10,IF(AND(Intro!$H$5=3,B!$A10=1),B!$G10,IF(Intro!$H$5=4,B!$G10,"NA"))))))</f>
        <v>4</v>
      </c>
      <c r="D13" s="38">
        <f>IF(AND(Intro!$H$5=1,VLOOKUP('Results %'!D$12,Lists!$E$2:$F$22,2,FALSE)=0),"NA",IF(AND(Intro!$H$5=2,VLOOKUP('Results %'!D$12,Lists!$E$2:$F$22,2,FALSE)=0),"NA",IF(AND(Intro!$H$5=1,VLOOKUP('Results %'!D$12,Lists!$E$2:$F$22,2,FALSE)=1,'C'!$A10=1),'C'!$G10,IF(AND(Intro!$H$5=2,VLOOKUP('Results %'!D$12,Lists!$E$2:$F$22,2,FALSE)=1),'C'!$G10,IF(AND(Intro!$H$5=3,'C'!$A10=1),'C'!$G10,IF(Intro!$H$5=4,'C'!$G10,"NA"))))))</f>
        <v>1</v>
      </c>
      <c r="E13" s="38">
        <f>IF(AND(Intro!$H$5=1,VLOOKUP('Results %'!E$12,Lists!$E$2:$F$22,2,FALSE)=0),"NA",IF(AND(Intro!$H$5=2,VLOOKUP('Results %'!E$12,Lists!$E$2:$F$22,2,FALSE)=0),"NA",IF(AND(Intro!$H$5=1,VLOOKUP('Results %'!E$12,Lists!$E$2:$F$22,2,FALSE)=1,D!$A10=1),D!$G10,IF(AND(Intro!$H$5=2,VLOOKUP('Results %'!E$12,Lists!$E$2:$F$22,2,FALSE)=1),D!$G10,IF(AND(Intro!$H$5=3,D!$A10=1),D!$G10,IF(Intro!$H$5=4,D!$G10,"NA"))))))</f>
        <v>3</v>
      </c>
      <c r="F13" s="37">
        <f>IF(AND(Intro!$H$5=1,VLOOKUP('Results %'!F$12,Lists!$E$2:$F$22,2,FALSE)=0),"NA",IF(AND(Intro!$H$5=2,VLOOKUP('Results %'!F$12,Lists!$E$2:$F$22,2,FALSE)=0),"NA",IF(AND(Intro!$H$5=1,VLOOKUP('Results %'!F$12,Lists!$E$2:$F$22,2,FALSE)=1,E!$A10=1),E!$G10,IF(AND(Intro!$H$5=2,VLOOKUP('Results %'!F$12,Lists!$E$2:$F$22,2,FALSE)=1),E!$G10,IF(AND(Intro!$H$5=3,E!$A10=1),E!$G10,IF(Intro!$H$5=4,E!$G10,"NA"))))))</f>
        <v>2</v>
      </c>
      <c r="G13" s="36">
        <f>IF(AND(Intro!$H$5=1,VLOOKUP('Results %'!G$12,Lists!$E$2:$F$22,2,FALSE)=0),"NA",IF(AND(Intro!$H$5=2,VLOOKUP('Results %'!G$12,Lists!$E$2:$F$22,2,FALSE)=0),"NA",IF(AND(Intro!$H$5=1,VLOOKUP('Results %'!G$12,Lists!$E$2:$F$22,2,FALSE)=1,F!$A10=1),F!$G10,IF(AND(Intro!$H$5=2,VLOOKUP('Results %'!G$12,Lists!$E$2:$F$22,2,FALSE)=1),F!$G10,IF(AND(Intro!$H$5=3,F!$A10=1),F!$G10,IF(Intro!$H$5=4,F!$G10,"NA"))))))</f>
        <v>3</v>
      </c>
      <c r="H13" s="37">
        <f>IF(AND(Intro!$H$5=1,VLOOKUP('Results %'!H$12,Lists!$E$2:$F$22,2,FALSE)=0),"NA",IF(AND(Intro!$H$5=2,VLOOKUP('Results %'!H$12,Lists!$E$2:$F$22,2,FALSE)=0),"NA",IF(AND(Intro!$H$5=1,VLOOKUP('Results %'!H$12,Lists!$E$2:$F$22,2,FALSE)=1,G!$A10=1),G!$G10,IF(AND(Intro!$H$5=2,VLOOKUP('Results %'!H$12,Lists!$E$2:$F$22,2,FALSE)=1),G!$G10,IF(AND(Intro!$H$5=3,G!$A10=1),G!$G10,IF(Intro!$H$5=4,G!$G10,"NA"))))))</f>
        <v>4</v>
      </c>
      <c r="I13" s="36">
        <f>IF(AND(Intro!$H$5=1,VLOOKUP('Results %'!I$12,Lists!$E$2:$F$22,2,FALSE)=0),"NA",IF(AND(Intro!$H$5=2,VLOOKUP('Results %'!I$12,Lists!$E$2:$F$22,2,FALSE)=0),"NA",IF(AND(Intro!$H$5=1,VLOOKUP('Results %'!I$12,Lists!$E$2:$F$22,2,FALSE)=1,H!$A10=1),H!$G10,IF(AND(Intro!$H$5=2,VLOOKUP('Results %'!I$12,Lists!$E$2:$F$22,2,FALSE)=1),H!$G10,IF(AND(Intro!$H$5=3,H!$A10=1),H!$G10,IF(Intro!$H$5=4,H!$G10,"NA"))))))</f>
        <v>3</v>
      </c>
      <c r="J13" s="38">
        <f>IF(AND(Intro!$H$5=1,VLOOKUP('Results %'!J$12,Lists!$E$2:$F$22,2,FALSE)=0),"NA",IF(AND(Intro!$H$5=2,VLOOKUP('Results %'!J$12,Lists!$E$2:$F$22,2,FALSE)=0),"NA",IF(AND(Intro!$H$5=1,VLOOKUP('Results %'!J$12,Lists!$E$2:$F$22,2,FALSE)=1,I!$A10=1),I!$G10,IF(AND(Intro!$H$5=2,VLOOKUP('Results %'!J$12,Lists!$E$2:$F$22,2,FALSE)=1),I!$G10,IF(AND(Intro!$H$5=3,I!$A10=1),I!$G10,IF(Intro!$H$5=4,I!$G10,"NA"))))))</f>
        <v>2</v>
      </c>
      <c r="K13" s="38">
        <f>IF(AND(Intro!$H$5=1,VLOOKUP('Results %'!K$12,Lists!$E$2:$F$22,2,FALSE)=0),"NA",IF(AND(Intro!$H$5=2,VLOOKUP('Results %'!K$12,Lists!$E$2:$F$22,2,FALSE)=0),"NA",IF(AND(Intro!$H$5=1,VLOOKUP('Results %'!K$12,Lists!$E$2:$F$22,2,FALSE)=1,J!$A11=1),J!$G11,IF(AND(Intro!$H$5=2,VLOOKUP('Results %'!K$12,Lists!$E$2:$F$22,2,FALSE)=1),J!$G11,IF(AND(Intro!$H$5=3,J!$A11=1),J!$G11,IF(Intro!$H$5=4,J!$G11,"NA"))))))</f>
        <v>2</v>
      </c>
      <c r="L13" s="38">
        <f>IF(AND(Intro!$H$5=1,VLOOKUP('Results %'!L$12,Lists!$E$2:$F$22,2,FALSE)=0),"NA",IF(AND(Intro!$H$5=2,VLOOKUP('Results %'!L$12,Lists!$E$2:$F$22,2,FALSE)=0),"NA",IF(AND(Intro!$H$5=1,VLOOKUP('Results %'!L$12,Lists!$E$2:$F$22,2,FALSE)=1,K!$A10=1),K!$G10,IF(AND(Intro!$H$5=2,VLOOKUP('Results %'!L$12,Lists!$E$2:$F$22,2,FALSE)=1),K!$G10,IF(AND(Intro!$H$5=3,K!$A10=1),K!$G10,IF(Intro!$H$5=4,K!$G10,"NA"))))))</f>
        <v>3</v>
      </c>
      <c r="M13" s="38">
        <f>IF(AND(Intro!$H$5=1,VLOOKUP('Results %'!M$12,Lists!$E$2:$F$22,2,FALSE)=0),"NA",IF(AND(Intro!$H$5=2,VLOOKUP('Results %'!M$12,Lists!$E$2:$F$22,2,FALSE)=0),"NA",IF(AND(Intro!$H$5=1,VLOOKUP('Results %'!M$12,Lists!$E$2:$F$22,2,FALSE)=1,L!$A10=1),L!$G10,IF(AND(Intro!$H$5=2,VLOOKUP('Results %'!M$12,Lists!$E$2:$F$22,2,FALSE)=1),L!$G10,IF(AND(Intro!$H$5=3,L!$A10=1),L!$G10,IF(Intro!$H$5=4,L!$G10,"NA"))))))</f>
        <v>4</v>
      </c>
      <c r="N13" s="38">
        <f>IF(AND(Intro!$H$5=1,VLOOKUP('Results %'!N$12,Lists!$E$2:$F$22,2,FALSE)=0),"NA",IF(AND(Intro!$H$5=2,VLOOKUP('Results %'!N$12,Lists!$E$2:$F$22,2,FALSE)=0),"NA",IF(AND(Intro!$H$5=1,VLOOKUP('Results %'!N$12,Lists!$E$2:$F$22,2,FALSE)=1,M!$A10=1),M!$G10,IF(AND(Intro!$H$5=2,VLOOKUP('Results %'!N$12,Lists!$E$2:$F$22,2,FALSE)=1),M!$G10,IF(AND(Intro!$H$5=3,M!$A10=1),M!$G10,IF(Intro!$H$5=4,M!$G10,"NA"))))))</f>
        <v>2</v>
      </c>
      <c r="O13" s="38">
        <f>IF(AND(Intro!$H$5=1,VLOOKUP('Results %'!O$12,Lists!$E$2:$F$22,2,FALSE)=0),"NA",IF(AND(Intro!$H$5=2,VLOOKUP('Results %'!O$12,Lists!$E$2:$F$22,2,FALSE)=0),"NA",IF(AND(Intro!$H$5=1,VLOOKUP('Results %'!O$12,Lists!$E$2:$F$22,2,FALSE)=1,N!$A10=1),N!$G10,IF(AND(Intro!$H$5=2,VLOOKUP('Results %'!O$12,Lists!$E$2:$F$22,2,FALSE)=1),N!$G10,IF(AND(Intro!$H$5=3,N!$A10=1),N!$G10,IF(Intro!$H$5=4,N!$G10,"NA"))))))</f>
        <v>2</v>
      </c>
      <c r="P13" s="38">
        <f>IF(AND(Intro!$H$5=1,VLOOKUP('Results %'!P$12,Lists!$E$2:$F$22,2,FALSE)=0),"NA",IF(AND(Intro!$H$5=2,VLOOKUP('Results %'!P$12,Lists!$E$2:$F$22,2,FALSE)=0),"NA",IF(AND(Intro!$H$5=1,VLOOKUP('Results %'!P$12,Lists!$E$2:$F$22,2,FALSE)=1,O!$A10=1),O!$G10,IF(AND(Intro!$H$5=2,VLOOKUP('Results %'!P$12,Lists!$E$2:$F$22,2,FALSE)=1),O!$G10,IF(AND(Intro!$H$5=3,O!$A10=1),O!$G10,IF(Intro!$H$5=4,O!$G10,"NA"))))))</f>
        <v>4</v>
      </c>
      <c r="Q13" s="38">
        <f>IF(AND(Intro!$H$5=1,VLOOKUP('Results %'!Q$12,Lists!$E$2:$F$22,2,FALSE)=0),"NA",IF(AND(Intro!$H$5=2,VLOOKUP('Results %'!Q$12,Lists!$E$2:$F$22,2,FALSE)=0),"NA",IF(AND(Intro!$H$5=1,VLOOKUP('Results %'!Q$12,Lists!$E$2:$F$22,2,FALSE)=1,P!$A10=1),P!$G10,IF(AND(Intro!$H$5=2,VLOOKUP('Results %'!Q$12,Lists!$E$2:$F$22,2,FALSE)=1),P!$G10,IF(AND(Intro!$H$5=3,P!$A10=1),P!$G10,IF(Intro!$H$5=4,P!$G10,"NA"))))))</f>
        <v>1</v>
      </c>
      <c r="R13" s="37">
        <f>IF(AND(Intro!$H$5=1,VLOOKUP('Results %'!R$12,Lists!$E$2:$F$22,2,FALSE)=0),"NA",IF(AND(Intro!$H$5=2,VLOOKUP('Results %'!R$12,Lists!$E$2:$F$22,2,FALSE)=0),"NA",IF(AND(Intro!$H$5=1,VLOOKUP('Results %'!R$12,Lists!$E$2:$F$22,2,FALSE)=1,Q!$A10=1),Q!$G10,IF(AND(Intro!$H$5=2,VLOOKUP('Results %'!R$12,Lists!$E$2:$F$22,2,FALSE)=1),Q!$G10,IF(AND(Intro!$H$5=3,Q!$A10=1),Q!$G10,IF(Intro!$H$5=4,Q!$G10,"NA"))))))</f>
        <v>4</v>
      </c>
      <c r="S13" s="43">
        <f>IF(AND(Intro!$H$5=1,VLOOKUP('Results %'!S$12,Lists!$E$2:$F$22,2,FALSE)=0),"NA",IF(AND(Intro!$H$5=2,VLOOKUP('Results %'!S$12,Lists!$E$2:$F$22,2,FALSE)=0),"NA",IF(AND(Intro!$H$5=1,VLOOKUP('Results %'!S$12,Lists!$E$2:$F$22,2,FALSE)=1,'R'!$A10=1),'R'!$G10,IF(AND(Intro!$H$5=2,VLOOKUP('Results %'!S$12,Lists!$E$2:$F$22,2,FALSE)=1),'R'!$G10,IF(AND(Intro!$H$5=3,'R'!$A10=1),'R'!$G10,IF(Intro!$H$5=4,'R'!$G10,"NA"))))))</f>
        <v>2</v>
      </c>
      <c r="T13" s="38">
        <f>IF(AND(Intro!$H$5=1,VLOOKUP('Results %'!T$12,Lists!$E$2:$F$22,2,FALSE)=0),"NA",IF(AND(Intro!$H$5=2,VLOOKUP('Results %'!T$12,Lists!$E$2:$F$22,2,FALSE)=0),"NA",IF(AND(Intro!$H$5=1,VLOOKUP('Results %'!T$12,Lists!$E$2:$F$22,2,FALSE)=1,S!$A10=1),S!$G10,IF(AND(Intro!$H$5=2,VLOOKUP('Results %'!T$12,Lists!$E$2:$F$22,2,FALSE)=1),S!$G10,IF(AND(Intro!$H$5=3,S!$A10=1),S!$G10,IF(Intro!$H$5=4,S!$G10,"NA"))))))</f>
        <v>3</v>
      </c>
      <c r="U13" s="38">
        <f>IF(AND(Intro!$H$5=1,VLOOKUP('Results %'!U$12,Lists!$E$2:$F$22,2,FALSE)=0),"NA",IF(AND(Intro!$H$5=2,VLOOKUP('Results %'!U$12,Lists!$E$2:$F$22,2,FALSE)=0),"NA",IF(AND(Intro!$H$5=1,VLOOKUP('Results %'!U$12,Lists!$E$2:$F$22,2,FALSE)=1,T!$A10=1),T!$G10,IF(AND(Intro!$H$5=2,VLOOKUP('Results %'!U$12,Lists!$E$2:$F$22,2,FALSE)=1),T!$G10,IF(AND(Intro!$H$5=3,T!$A10=1),T!$G10,IF(Intro!$H$5=4,T!$G10,"NA"))))))</f>
        <v>2</v>
      </c>
      <c r="V13" s="37">
        <f>IF(AND(Intro!$H$5=1,VLOOKUP('Results %'!V$12,Lists!$E$2:$F$22,2,FALSE)=0),"NA",IF(AND(Intro!$H$5=2,VLOOKUP('Results %'!V$12,Lists!$E$2:$F$22,2,FALSE)=0),"NA",IF(AND(Intro!$H$5=1,VLOOKUP('Results %'!V$12,Lists!$E$2:$F$22,2,FALSE)=1,U!$A10=1),U!$G10,IF(AND(Intro!$H$5=2,VLOOKUP('Results %'!V$12,Lists!$E$2:$F$22,2,FALSE)=1),U!$G10,IF(AND(Intro!$H$5=3,U!$A10=1),U!$G10,IF(Intro!$H$5=4,U!$G10,"NA"))))))</f>
        <v>2</v>
      </c>
    </row>
    <row r="14" spans="1:22" x14ac:dyDescent="0.25">
      <c r="A14" s="65">
        <f>A13+1</f>
        <v>2</v>
      </c>
      <c r="B14" s="32">
        <f>IF(AND(Intro!$H$5=1,VLOOKUP('Results %'!B$12,Lists!$E$2:$F$22,2,FALSE)=0),"NA",IF(AND(Intro!$H$5=2,VLOOKUP('Results %'!B$12,Lists!$E$2:$F$22,2,FALSE)=0),"NA",IF(AND(Intro!$H$5=3,A!A11=1),A!G11,IF(Intro!$H$5=4,A!G11,"NA"))))</f>
        <v>3</v>
      </c>
      <c r="C14" s="6">
        <f>IF(AND(Intro!$H$5=1,VLOOKUP('Results %'!C$12,Lists!$E$2:$F$22,2,FALSE)=0),"NA",IF(AND(Intro!$H$5=2,VLOOKUP('Results %'!C$12,Lists!$E$2:$F$22,2,FALSE)=0),"NA",IF(AND(Intro!$H$5=1,VLOOKUP('Results %'!C$12,Lists!$E$2:$F$22,2,FALSE)=1,B!$A11=1),B!$G11,IF(AND(Intro!$H$5=2,VLOOKUP('Results %'!C$12,Lists!$E$2:$F$22,2,FALSE)=1),B!$G11,IF(AND(Intro!$H$5=3,B!$A11=1),B!$G11,IF(Intro!$H$5=4,B!$G11,"NA"))))))</f>
        <v>3</v>
      </c>
      <c r="D14" s="6">
        <f>IF(AND(Intro!$H$5=1,VLOOKUP('Results %'!D$12,Lists!$E$2:$F$22,2,FALSE)=0),"NA",IF(AND(Intro!$H$5=2,VLOOKUP('Results %'!D$12,Lists!$E$2:$F$22,2,FALSE)=0),"NA",IF(AND(Intro!$H$5=1,VLOOKUP('Results %'!D$12,Lists!$E$2:$F$22,2,FALSE)=1,'C'!$A11=1),'C'!$G11,IF(AND(Intro!$H$5=2,VLOOKUP('Results %'!D$12,Lists!$E$2:$F$22,2,FALSE)=1),'C'!$G11,IF(AND(Intro!$H$5=3,'C'!$A11=1),'C'!$G11,IF(Intro!$H$5=4,'C'!$G11,"NA"))))))</f>
        <v>2</v>
      </c>
      <c r="E14" s="6">
        <f>IF(AND(Intro!$H$5=1,VLOOKUP('Results %'!E$12,Lists!$E$2:$F$22,2,FALSE)=0),"NA",IF(AND(Intro!$H$5=2,VLOOKUP('Results %'!E$12,Lists!$E$2:$F$22,2,FALSE)=0),"NA",IF(AND(Intro!$H$5=1,VLOOKUP('Results %'!E$12,Lists!$E$2:$F$22,2,FALSE)=1,D!$A11=1),D!$G11,IF(AND(Intro!$H$5=2,VLOOKUP('Results %'!E$12,Lists!$E$2:$F$22,2,FALSE)=1),D!$G11,IF(AND(Intro!$H$5=3,D!$A11=1),D!$G11,IF(Intro!$H$5=4,D!$G11,"NA"))))))</f>
        <v>2</v>
      </c>
      <c r="F14" s="33">
        <f>IF(AND(Intro!$H$5=1,VLOOKUP('Results %'!F$12,Lists!$E$2:$F$22,2,FALSE)=0),"NA",IF(AND(Intro!$H$5=2,VLOOKUP('Results %'!F$12,Lists!$E$2:$F$22,2,FALSE)=0),"NA",IF(AND(Intro!$H$5=1,VLOOKUP('Results %'!F$12,Lists!$E$2:$F$22,2,FALSE)=1,E!$A11=1),E!$G11,IF(AND(Intro!$H$5=2,VLOOKUP('Results %'!F$12,Lists!$E$2:$F$22,2,FALSE)=1),E!$G11,IF(AND(Intro!$H$5=3,E!$A11=1),E!$G11,IF(Intro!$H$5=4,E!$G11,"NA"))))))</f>
        <v>4</v>
      </c>
      <c r="G14" s="32">
        <f>IF(AND(Intro!$H$5=1,VLOOKUP('Results %'!G$12,Lists!$E$2:$F$22,2,FALSE)=0),"NA",IF(AND(Intro!$H$5=2,VLOOKUP('Results %'!G$12,Lists!$E$2:$F$22,2,FALSE)=0),"NA",IF(AND(Intro!$H$5=1,VLOOKUP('Results %'!G$12,Lists!$E$2:$F$22,2,FALSE)=1,F!$A11=1),F!$G11,IF(AND(Intro!$H$5=2,VLOOKUP('Results %'!G$12,Lists!$E$2:$F$22,2,FALSE)=1),F!$G11,IF(AND(Intro!$H$5=3,F!$A11=1),F!$G11,IF(Intro!$H$5=4,F!$G11,"NA"))))))</f>
        <v>2</v>
      </c>
      <c r="H14" s="33">
        <f>IF(AND(Intro!$H$5=1,VLOOKUP('Results %'!H$12,Lists!$E$2:$F$22,2,FALSE)=0),"NA",IF(AND(Intro!$H$5=2,VLOOKUP('Results %'!H$12,Lists!$E$2:$F$22,2,FALSE)=0),"NA",IF(AND(Intro!$H$5=1,VLOOKUP('Results %'!H$12,Lists!$E$2:$F$22,2,FALSE)=1,G!$A11=1),G!$G11,IF(AND(Intro!$H$5=2,VLOOKUP('Results %'!H$12,Lists!$E$2:$F$22,2,FALSE)=1),G!$G11,IF(AND(Intro!$H$5=3,G!$A11=1),G!$G11,IF(Intro!$H$5=4,G!$G11,"NA"))))))</f>
        <v>4</v>
      </c>
      <c r="I14" s="32">
        <f>IF(AND(Intro!$H$5=1,VLOOKUP('Results %'!I$12,Lists!$E$2:$F$22,2,FALSE)=0),"NA",IF(AND(Intro!$H$5=2,VLOOKUP('Results %'!I$12,Lists!$E$2:$F$22,2,FALSE)=0),"NA",IF(AND(Intro!$H$5=1,VLOOKUP('Results %'!I$12,Lists!$E$2:$F$22,2,FALSE)=1,H!$A11=1),H!$G11,IF(AND(Intro!$H$5=2,VLOOKUP('Results %'!I$12,Lists!$E$2:$F$22,2,FALSE)=1),H!$G11,IF(AND(Intro!$H$5=3,H!$A11=1),H!$G11,IF(Intro!$H$5=4,H!$G11,"NA"))))))</f>
        <v>4</v>
      </c>
      <c r="J14" s="6">
        <f>IF(AND(Intro!$H$5=1,VLOOKUP('Results %'!J$12,Lists!$E$2:$F$22,2,FALSE)=0),"NA",IF(AND(Intro!$H$5=2,VLOOKUP('Results %'!J$12,Lists!$E$2:$F$22,2,FALSE)=0),"NA",IF(AND(Intro!$H$5=1,VLOOKUP('Results %'!J$12,Lists!$E$2:$F$22,2,FALSE)=1,I!$A11=1),I!$G11,IF(AND(Intro!$H$5=2,VLOOKUP('Results %'!J$12,Lists!$E$2:$F$22,2,FALSE)=1),I!$G11,IF(AND(Intro!$H$5=3,I!$A11=1),I!$G11,IF(Intro!$H$5=4,I!$G11,"NA"))))))</f>
        <v>3</v>
      </c>
      <c r="K14" s="6">
        <f>IF(AND(Intro!$H$5=1,VLOOKUP('Results %'!K$12,Lists!$E$2:$F$22,2,FALSE)=0),"NA",IF(AND(Intro!$H$5=2,VLOOKUP('Results %'!K$12,Lists!$E$2:$F$22,2,FALSE)=0),"NA",IF(AND(Intro!$H$5=1,VLOOKUP('Results %'!K$12,Lists!$E$2:$F$22,2,FALSE)=1,J!$A12=1),J!$G12,IF(AND(Intro!$H$5=2,VLOOKUP('Results %'!K$12,Lists!$E$2:$F$22,2,FALSE)=1),J!$G12,IF(AND(Intro!$H$5=3,J!$A12=1),J!$G12,IF(Intro!$H$5=4,J!$G12,"NA"))))))</f>
        <v>3</v>
      </c>
      <c r="L14" s="6">
        <f>IF(AND(Intro!$H$5=1,VLOOKUP('Results %'!L$12,Lists!$E$2:$F$22,2,FALSE)=0),"NA",IF(AND(Intro!$H$5=2,VLOOKUP('Results %'!L$12,Lists!$E$2:$F$22,2,FALSE)=0),"NA",IF(AND(Intro!$H$5=1,VLOOKUP('Results %'!L$12,Lists!$E$2:$F$22,2,FALSE)=1,K!$A11=1),K!$G11,IF(AND(Intro!$H$5=2,VLOOKUP('Results %'!L$12,Lists!$E$2:$F$22,2,FALSE)=1),K!$G11,IF(AND(Intro!$H$5=3,K!$A11=1),K!$G11,IF(Intro!$H$5=4,K!$G11,"NA"))))))</f>
        <v>3</v>
      </c>
      <c r="M14" s="6">
        <f>IF(AND(Intro!$H$5=1,VLOOKUP('Results %'!M$12,Lists!$E$2:$F$22,2,FALSE)=0),"NA",IF(AND(Intro!$H$5=2,VLOOKUP('Results %'!M$12,Lists!$E$2:$F$22,2,FALSE)=0),"NA",IF(AND(Intro!$H$5=1,VLOOKUP('Results %'!M$12,Lists!$E$2:$F$22,2,FALSE)=1,L!$A11=1),L!$G11,IF(AND(Intro!$H$5=2,VLOOKUP('Results %'!M$12,Lists!$E$2:$F$22,2,FALSE)=1),L!$G11,IF(AND(Intro!$H$5=3,L!$A11=1),L!$G11,IF(Intro!$H$5=4,L!$G11,"NA"))))))</f>
        <v>2</v>
      </c>
      <c r="N14" s="6">
        <f>IF(AND(Intro!$H$5=1,VLOOKUP('Results %'!N$12,Lists!$E$2:$F$22,2,FALSE)=0),"NA",IF(AND(Intro!$H$5=2,VLOOKUP('Results %'!N$12,Lists!$E$2:$F$22,2,FALSE)=0),"NA",IF(AND(Intro!$H$5=1,VLOOKUP('Results %'!N$12,Lists!$E$2:$F$22,2,FALSE)=1,M!$A11=1),M!$G11,IF(AND(Intro!$H$5=2,VLOOKUP('Results %'!N$12,Lists!$E$2:$F$22,2,FALSE)=1),M!$G11,IF(AND(Intro!$H$5=3,M!$A11=1),M!$G11,IF(Intro!$H$5=4,M!$G11,"NA"))))))</f>
        <v>2</v>
      </c>
      <c r="O14" s="6">
        <f>IF(AND(Intro!$H$5=1,VLOOKUP('Results %'!O$12,Lists!$E$2:$F$22,2,FALSE)=0),"NA",IF(AND(Intro!$H$5=2,VLOOKUP('Results %'!O$12,Lists!$E$2:$F$22,2,FALSE)=0),"NA",IF(AND(Intro!$H$5=1,VLOOKUP('Results %'!O$12,Lists!$E$2:$F$22,2,FALSE)=1,N!$A11=1),N!$G11,IF(AND(Intro!$H$5=2,VLOOKUP('Results %'!O$12,Lists!$E$2:$F$22,2,FALSE)=1),N!$G11,IF(AND(Intro!$H$5=3,N!$A11=1),N!$G11,IF(Intro!$H$5=4,N!$G11,"NA"))))))</f>
        <v>3</v>
      </c>
      <c r="P14" s="6">
        <f>IF(AND(Intro!$H$5=1,VLOOKUP('Results %'!P$12,Lists!$E$2:$F$22,2,FALSE)=0),"NA",IF(AND(Intro!$H$5=2,VLOOKUP('Results %'!P$12,Lists!$E$2:$F$22,2,FALSE)=0),"NA",IF(AND(Intro!$H$5=1,VLOOKUP('Results %'!P$12,Lists!$E$2:$F$22,2,FALSE)=1,O!$A11=1),O!$G11,IF(AND(Intro!$H$5=2,VLOOKUP('Results %'!P$12,Lists!$E$2:$F$22,2,FALSE)=1),O!$G11,IF(AND(Intro!$H$5=3,O!$A11=1),O!$G11,IF(Intro!$H$5=4,O!$G11,"NA"))))))</f>
        <v>4</v>
      </c>
      <c r="Q14" s="3">
        <f>IF(AND(Intro!$H$5=1,VLOOKUP('Results %'!Q$12,Lists!$E$2:$F$22,2,FALSE)=0),"NA",IF(AND(Intro!$H$5=2,VLOOKUP('Results %'!Q$12,Lists!$E$2:$F$22,2,FALSE)=0),"NA",IF(AND(Intro!$H$5=1,VLOOKUP('Results %'!Q$12,Lists!$E$2:$F$22,2,FALSE)=1,P!$A11=1),P!$G11,IF(AND(Intro!$H$5=2,VLOOKUP('Results %'!Q$12,Lists!$E$2:$F$22,2,FALSE)=1),P!$G11,IF(AND(Intro!$H$5=3,P!$A11=1),P!$G11,IF(Intro!$H$5=4,P!$G11,"NA"))))))</f>
        <v>1</v>
      </c>
      <c r="R14" s="34">
        <f>IF(AND(Intro!$H$5=1,VLOOKUP('Results %'!R$12,Lists!$E$2:$F$22,2,FALSE)=0),"NA",IF(AND(Intro!$H$5=2,VLOOKUP('Results %'!R$12,Lists!$E$2:$F$22,2,FALSE)=0),"NA",IF(AND(Intro!$H$5=1,VLOOKUP('Results %'!R$12,Lists!$E$2:$F$22,2,FALSE)=1,Q!$A11=1),Q!$G11,IF(AND(Intro!$H$5=2,VLOOKUP('Results %'!R$12,Lists!$E$2:$F$22,2,FALSE)=1),Q!$G11,IF(AND(Intro!$H$5=3,Q!$A11=1),Q!$G11,IF(Intro!$H$5=4,Q!$G11,"NA"))))))</f>
        <v>3</v>
      </c>
      <c r="S14" s="31">
        <f>IF(AND(Intro!$H$5=1,VLOOKUP('Results %'!S$12,Lists!$E$2:$F$22,2,FALSE)=0),"NA",IF(AND(Intro!$H$5=2,VLOOKUP('Results %'!S$12,Lists!$E$2:$F$22,2,FALSE)=0),"NA",IF(AND(Intro!$H$5=1,VLOOKUP('Results %'!S$12,Lists!$E$2:$F$22,2,FALSE)=1,'R'!$A11=1),'R'!$G11,IF(AND(Intro!$H$5=2,VLOOKUP('Results %'!S$12,Lists!$E$2:$F$22,2,FALSE)=1),'R'!$G11,IF(AND(Intro!$H$5=3,'R'!$A11=1),'R'!$G11,IF(Intro!$H$5=4,'R'!$G11,"NA"))))))</f>
        <v>3</v>
      </c>
      <c r="T14" s="3">
        <f>IF(AND(Intro!$H$5=1,VLOOKUP('Results %'!T$12,Lists!$E$2:$F$22,2,FALSE)=0),"NA",IF(AND(Intro!$H$5=2,VLOOKUP('Results %'!T$12,Lists!$E$2:$F$22,2,FALSE)=0),"NA",IF(AND(Intro!$H$5=1,VLOOKUP('Results %'!T$12,Lists!$E$2:$F$22,2,FALSE)=1,S!$A11=1),S!$G11,IF(AND(Intro!$H$5=2,VLOOKUP('Results %'!T$12,Lists!$E$2:$F$22,2,FALSE)=1),S!$G11,IF(AND(Intro!$H$5=3,S!$A11=1),S!$G11,IF(Intro!$H$5=4,S!$G11,"NA"))))))</f>
        <v>2</v>
      </c>
      <c r="U14" s="3">
        <f>IF(AND(Intro!$H$5=1,VLOOKUP('Results %'!U$12,Lists!$E$2:$F$22,2,FALSE)=0),"NA",IF(AND(Intro!$H$5=2,VLOOKUP('Results %'!U$12,Lists!$E$2:$F$22,2,FALSE)=0),"NA",IF(AND(Intro!$H$5=1,VLOOKUP('Results %'!U$12,Lists!$E$2:$F$22,2,FALSE)=1,T!$A11=1),T!$G11,IF(AND(Intro!$H$5=2,VLOOKUP('Results %'!U$12,Lists!$E$2:$F$22,2,FALSE)=1),T!$G11,IF(AND(Intro!$H$5=3,T!$A11=1),T!$G11,IF(Intro!$H$5=4,T!$G11,"NA"))))))</f>
        <v>3</v>
      </c>
      <c r="V14" s="34">
        <f>IF(AND(Intro!$H$5=1,VLOOKUP('Results %'!V$12,Lists!$E$2:$F$22,2,FALSE)=0),"NA",IF(AND(Intro!$H$5=2,VLOOKUP('Results %'!V$12,Lists!$E$2:$F$22,2,FALSE)=0),"NA",IF(AND(Intro!$H$5=1,VLOOKUP('Results %'!V$12,Lists!$E$2:$F$22,2,FALSE)=1,U!$A11=1),U!$G11,IF(AND(Intro!$H$5=2,VLOOKUP('Results %'!V$12,Lists!$E$2:$F$22,2,FALSE)=1),U!$G11,IF(AND(Intro!$H$5=3,U!$A11=1),U!$G11,IF(Intro!$H$5=4,U!$G11,"NA"))))))</f>
        <v>3</v>
      </c>
    </row>
    <row r="15" spans="1:22" x14ac:dyDescent="0.25">
      <c r="A15" s="65">
        <f t="shared" ref="A15:A32" si="0">A14+1</f>
        <v>3</v>
      </c>
      <c r="B15" s="32">
        <f>IF(AND(Intro!$H$5=1,VLOOKUP('Results %'!B$12,Lists!$E$2:$F$22,2,FALSE)=0),"NA",IF(AND(Intro!$H$5=2,VLOOKUP('Results %'!B$12,Lists!$E$2:$F$22,2,FALSE)=0),"NA",IF(AND(Intro!$H$5=3,A!A12=1),A!G12,IF(Intro!$H$5=4,A!G12,"NA"))))</f>
        <v>2</v>
      </c>
      <c r="C15" s="6">
        <f>IF(AND(Intro!$H$5=1,VLOOKUP('Results %'!C$12,Lists!$E$2:$F$22,2,FALSE)=0),"NA",IF(AND(Intro!$H$5=2,VLOOKUP('Results %'!C$12,Lists!$E$2:$F$22,2,FALSE)=0),"NA",IF(AND(Intro!$H$5=1,VLOOKUP('Results %'!C$12,Lists!$E$2:$F$22,2,FALSE)=1,B!$A12=1),B!$G12,IF(AND(Intro!$H$5=2,VLOOKUP('Results %'!C$12,Lists!$E$2:$F$22,2,FALSE)=1),B!$G12,IF(AND(Intro!$H$5=3,B!$A12=1),B!$G12,IF(Intro!$H$5=4,B!$G12,"NA"))))))</f>
        <v>4</v>
      </c>
      <c r="D15" s="6">
        <f>IF(AND(Intro!$H$5=1,VLOOKUP('Results %'!D$12,Lists!$E$2:$F$22,2,FALSE)=0),"NA",IF(AND(Intro!$H$5=2,VLOOKUP('Results %'!D$12,Lists!$E$2:$F$22,2,FALSE)=0),"NA",IF(AND(Intro!$H$5=1,VLOOKUP('Results %'!D$12,Lists!$E$2:$F$22,2,FALSE)=1,'C'!$A12=1),'C'!$G12,IF(AND(Intro!$H$5=2,VLOOKUP('Results %'!D$12,Lists!$E$2:$F$22,2,FALSE)=1),'C'!$G12,IF(AND(Intro!$H$5=3,'C'!$A12=1),'C'!$G12,IF(Intro!$H$5=4,'C'!$G12,"NA"))))))</f>
        <v>3</v>
      </c>
      <c r="E15" s="6">
        <f>IF(AND(Intro!$H$5=1,VLOOKUP('Results %'!E$12,Lists!$E$2:$F$22,2,FALSE)=0),"NA",IF(AND(Intro!$H$5=2,VLOOKUP('Results %'!E$12,Lists!$E$2:$F$22,2,FALSE)=0),"NA",IF(AND(Intro!$H$5=1,VLOOKUP('Results %'!E$12,Lists!$E$2:$F$22,2,FALSE)=1,D!$A12=1),D!$G12,IF(AND(Intro!$H$5=2,VLOOKUP('Results %'!E$12,Lists!$E$2:$F$22,2,FALSE)=1),D!$G12,IF(AND(Intro!$H$5=3,D!$A12=1),D!$G12,IF(Intro!$H$5=4,D!$G12,"NA"))))))</f>
        <v>4</v>
      </c>
      <c r="F15" s="33">
        <f>IF(AND(Intro!$H$5=1,VLOOKUP('Results %'!F$12,Lists!$E$2:$F$22,2,FALSE)=0),"NA",IF(AND(Intro!$H$5=2,VLOOKUP('Results %'!F$12,Lists!$E$2:$F$22,2,FALSE)=0),"NA",IF(AND(Intro!$H$5=1,VLOOKUP('Results %'!F$12,Lists!$E$2:$F$22,2,FALSE)=1,E!$A12=1),E!$G12,IF(AND(Intro!$H$5=2,VLOOKUP('Results %'!F$12,Lists!$E$2:$F$22,2,FALSE)=1),E!$G12,IF(AND(Intro!$H$5=3,E!$A12=1),E!$G12,IF(Intro!$H$5=4,E!$G12,"NA"))))))</f>
        <v>3</v>
      </c>
      <c r="G15" s="32">
        <f>IF(AND(Intro!$H$5=1,VLOOKUP('Results %'!G$12,Lists!$E$2:$F$22,2,FALSE)=0),"NA",IF(AND(Intro!$H$5=2,VLOOKUP('Results %'!G$12,Lists!$E$2:$F$22,2,FALSE)=0),"NA",IF(AND(Intro!$H$5=1,VLOOKUP('Results %'!G$12,Lists!$E$2:$F$22,2,FALSE)=1,F!$A12=1),F!$G12,IF(AND(Intro!$H$5=2,VLOOKUP('Results %'!G$12,Lists!$E$2:$F$22,2,FALSE)=1),F!$G12,IF(AND(Intro!$H$5=3,F!$A12=1),F!$G12,IF(Intro!$H$5=4,F!$G12,"NA"))))))</f>
        <v>3</v>
      </c>
      <c r="H15" s="33">
        <f>IF(AND(Intro!$H$5=1,VLOOKUP('Results %'!H$12,Lists!$E$2:$F$22,2,FALSE)=0),"NA",IF(AND(Intro!$H$5=2,VLOOKUP('Results %'!H$12,Lists!$E$2:$F$22,2,FALSE)=0),"NA",IF(AND(Intro!$H$5=1,VLOOKUP('Results %'!H$12,Lists!$E$2:$F$22,2,FALSE)=1,G!$A12=1),G!$G12,IF(AND(Intro!$H$5=2,VLOOKUP('Results %'!H$12,Lists!$E$2:$F$22,2,FALSE)=1),G!$G12,IF(AND(Intro!$H$5=3,G!$A12=1),G!$G12,IF(Intro!$H$5=4,G!$G12,"NA"))))))</f>
        <v>4</v>
      </c>
      <c r="I15" s="32">
        <f>IF(AND(Intro!$H$5=1,VLOOKUP('Results %'!I$12,Lists!$E$2:$F$22,2,FALSE)=0),"NA",IF(AND(Intro!$H$5=2,VLOOKUP('Results %'!I$12,Lists!$E$2:$F$22,2,FALSE)=0),"NA",IF(AND(Intro!$H$5=1,VLOOKUP('Results %'!I$12,Lists!$E$2:$F$22,2,FALSE)=1,H!$A12=1),H!$G12,IF(AND(Intro!$H$5=2,VLOOKUP('Results %'!I$12,Lists!$E$2:$F$22,2,FALSE)=1),H!$G12,IF(AND(Intro!$H$5=3,H!$A12=1),H!$G12,IF(Intro!$H$5=4,H!$G12,"NA"))))))</f>
        <v>3</v>
      </c>
      <c r="J15" s="6">
        <f>IF(AND(Intro!$H$5=1,VLOOKUP('Results %'!J$12,Lists!$E$2:$F$22,2,FALSE)=0),"NA",IF(AND(Intro!$H$5=2,VLOOKUP('Results %'!J$12,Lists!$E$2:$F$22,2,FALSE)=0),"NA",IF(AND(Intro!$H$5=1,VLOOKUP('Results %'!J$12,Lists!$E$2:$F$22,2,FALSE)=1,I!$A12=1),I!$G12,IF(AND(Intro!$H$5=2,VLOOKUP('Results %'!J$12,Lists!$E$2:$F$22,2,FALSE)=1),I!$G12,IF(AND(Intro!$H$5=3,I!$A12=1),I!$G12,IF(Intro!$H$5=4,I!$G12,"NA"))))))</f>
        <v>2</v>
      </c>
      <c r="K15" s="6">
        <f>IF(AND(Intro!$H$5=1,VLOOKUP('Results %'!K$12,Lists!$E$2:$F$22,2,FALSE)=0),"NA",IF(AND(Intro!$H$5=2,VLOOKUP('Results %'!K$12,Lists!$E$2:$F$22,2,FALSE)=0),"NA",IF(AND(Intro!$H$5=1,VLOOKUP('Results %'!K$12,Lists!$E$2:$F$22,2,FALSE)=1,J!$A13=1),J!$G13,IF(AND(Intro!$H$5=2,VLOOKUP('Results %'!K$12,Lists!$E$2:$F$22,2,FALSE)=1),J!$G13,IF(AND(Intro!$H$5=3,J!$A13=1),J!$G13,IF(Intro!$H$5=4,J!$G13,"NA"))))))</f>
        <v>1</v>
      </c>
      <c r="L15" s="6">
        <f>IF(AND(Intro!$H$5=1,VLOOKUP('Results %'!L$12,Lists!$E$2:$F$22,2,FALSE)=0),"NA",IF(AND(Intro!$H$5=2,VLOOKUP('Results %'!L$12,Lists!$E$2:$F$22,2,FALSE)=0),"NA",IF(AND(Intro!$H$5=1,VLOOKUP('Results %'!L$12,Lists!$E$2:$F$22,2,FALSE)=1,K!$A12=1),K!$G12,IF(AND(Intro!$H$5=2,VLOOKUP('Results %'!L$12,Lists!$E$2:$F$22,2,FALSE)=1),K!$G12,IF(AND(Intro!$H$5=3,K!$A12=1),K!$G12,IF(Intro!$H$5=4,K!$G12,"NA"))))))</f>
        <v>2</v>
      </c>
      <c r="M15" s="6">
        <f>IF(AND(Intro!$H$5=1,VLOOKUP('Results %'!M$12,Lists!$E$2:$F$22,2,FALSE)=0),"NA",IF(AND(Intro!$H$5=2,VLOOKUP('Results %'!M$12,Lists!$E$2:$F$22,2,FALSE)=0),"NA",IF(AND(Intro!$H$5=1,VLOOKUP('Results %'!M$12,Lists!$E$2:$F$22,2,FALSE)=1,L!$A12=1),L!$G12,IF(AND(Intro!$H$5=2,VLOOKUP('Results %'!M$12,Lists!$E$2:$F$22,2,FALSE)=1),L!$G12,IF(AND(Intro!$H$5=3,L!$A12=1),L!$G12,IF(Intro!$H$5=4,L!$G12,"NA"))))))</f>
        <v>3</v>
      </c>
      <c r="N15" s="6">
        <f>IF(AND(Intro!$H$5=1,VLOOKUP('Results %'!N$12,Lists!$E$2:$F$22,2,FALSE)=0),"NA",IF(AND(Intro!$H$5=2,VLOOKUP('Results %'!N$12,Lists!$E$2:$F$22,2,FALSE)=0),"NA",IF(AND(Intro!$H$5=1,VLOOKUP('Results %'!N$12,Lists!$E$2:$F$22,2,FALSE)=1,M!$A12=1),M!$G12,IF(AND(Intro!$H$5=2,VLOOKUP('Results %'!N$12,Lists!$E$2:$F$22,2,FALSE)=1),M!$G12,IF(AND(Intro!$H$5=3,M!$A12=1),M!$G12,IF(Intro!$H$5=4,M!$G12,"NA"))))))</f>
        <v>3</v>
      </c>
      <c r="O15" s="6">
        <f>IF(AND(Intro!$H$5=1,VLOOKUP('Results %'!O$12,Lists!$E$2:$F$22,2,FALSE)=0),"NA",IF(AND(Intro!$H$5=2,VLOOKUP('Results %'!O$12,Lists!$E$2:$F$22,2,FALSE)=0),"NA",IF(AND(Intro!$H$5=1,VLOOKUP('Results %'!O$12,Lists!$E$2:$F$22,2,FALSE)=1,N!$A12=1),N!$G12,IF(AND(Intro!$H$5=2,VLOOKUP('Results %'!O$12,Lists!$E$2:$F$22,2,FALSE)=1),N!$G12,IF(AND(Intro!$H$5=3,N!$A12=1),N!$G12,IF(Intro!$H$5=4,N!$G12,"NA"))))))</f>
        <v>4</v>
      </c>
      <c r="P15" s="6">
        <f>IF(AND(Intro!$H$5=1,VLOOKUP('Results %'!P$12,Lists!$E$2:$F$22,2,FALSE)=0),"NA",IF(AND(Intro!$H$5=2,VLOOKUP('Results %'!P$12,Lists!$E$2:$F$22,2,FALSE)=0),"NA",IF(AND(Intro!$H$5=1,VLOOKUP('Results %'!P$12,Lists!$E$2:$F$22,2,FALSE)=1,O!$A12=1),O!$G12,IF(AND(Intro!$H$5=2,VLOOKUP('Results %'!P$12,Lists!$E$2:$F$22,2,FALSE)=1),O!$G12,IF(AND(Intro!$H$5=3,O!$A12=1),O!$G12,IF(Intro!$H$5=4,O!$G12,"NA"))))))</f>
        <v>4</v>
      </c>
      <c r="Q15" s="3">
        <f>IF(AND(Intro!$H$5=1,VLOOKUP('Results %'!Q$12,Lists!$E$2:$F$22,2,FALSE)=0),"NA",IF(AND(Intro!$H$5=2,VLOOKUP('Results %'!Q$12,Lists!$E$2:$F$22,2,FALSE)=0),"NA",IF(AND(Intro!$H$5=1,VLOOKUP('Results %'!Q$12,Lists!$E$2:$F$22,2,FALSE)=1,P!$A12=1),P!$G12,IF(AND(Intro!$H$5=2,VLOOKUP('Results %'!Q$12,Lists!$E$2:$F$22,2,FALSE)=1),P!$G12,IF(AND(Intro!$H$5=3,P!$A12=1),P!$G12,IF(Intro!$H$5=4,P!$G12,"NA"))))))</f>
        <v>1</v>
      </c>
      <c r="R15" s="34">
        <f>IF(AND(Intro!$H$5=1,VLOOKUP('Results %'!R$12,Lists!$E$2:$F$22,2,FALSE)=0),"NA",IF(AND(Intro!$H$5=2,VLOOKUP('Results %'!R$12,Lists!$E$2:$F$22,2,FALSE)=0),"NA",IF(AND(Intro!$H$5=1,VLOOKUP('Results %'!R$12,Lists!$E$2:$F$22,2,FALSE)=1,Q!$A12=1),Q!$G12,IF(AND(Intro!$H$5=2,VLOOKUP('Results %'!R$12,Lists!$E$2:$F$22,2,FALSE)=1),Q!$G12,IF(AND(Intro!$H$5=3,Q!$A12=1),Q!$G12,IF(Intro!$H$5=4,Q!$G12,"NA"))))))</f>
        <v>4</v>
      </c>
      <c r="S15" s="31">
        <f>IF(AND(Intro!$H$5=1,VLOOKUP('Results %'!S$12,Lists!$E$2:$F$22,2,FALSE)=0),"NA",IF(AND(Intro!$H$5=2,VLOOKUP('Results %'!S$12,Lists!$E$2:$F$22,2,FALSE)=0),"NA",IF(AND(Intro!$H$5=1,VLOOKUP('Results %'!S$12,Lists!$E$2:$F$22,2,FALSE)=1,'R'!$A12=1),'R'!$G12,IF(AND(Intro!$H$5=2,VLOOKUP('Results %'!S$12,Lists!$E$2:$F$22,2,FALSE)=1),'R'!$G12,IF(AND(Intro!$H$5=3,'R'!$A12=1),'R'!$G12,IF(Intro!$H$5=4,'R'!$G12,"NA"))))))</f>
        <v>3</v>
      </c>
      <c r="T15" s="3">
        <f>IF(AND(Intro!$H$5=1,VLOOKUP('Results %'!T$12,Lists!$E$2:$F$22,2,FALSE)=0),"NA",IF(AND(Intro!$H$5=2,VLOOKUP('Results %'!T$12,Lists!$E$2:$F$22,2,FALSE)=0),"NA",IF(AND(Intro!$H$5=1,VLOOKUP('Results %'!T$12,Lists!$E$2:$F$22,2,FALSE)=1,S!$A12=1),S!$G12,IF(AND(Intro!$H$5=2,VLOOKUP('Results %'!T$12,Lists!$E$2:$F$22,2,FALSE)=1),S!$G12,IF(AND(Intro!$H$5=3,S!$A12=1),S!$G12,IF(Intro!$H$5=4,S!$G12,"NA"))))))</f>
        <v>3</v>
      </c>
      <c r="U15" s="3">
        <f>IF(AND(Intro!$H$5=1,VLOOKUP('Results %'!U$12,Lists!$E$2:$F$22,2,FALSE)=0),"NA",IF(AND(Intro!$H$5=2,VLOOKUP('Results %'!U$12,Lists!$E$2:$F$22,2,FALSE)=0),"NA",IF(AND(Intro!$H$5=1,VLOOKUP('Results %'!U$12,Lists!$E$2:$F$22,2,FALSE)=1,T!$A12=1),T!$G12,IF(AND(Intro!$H$5=2,VLOOKUP('Results %'!U$12,Lists!$E$2:$F$22,2,FALSE)=1),T!$G12,IF(AND(Intro!$H$5=3,T!$A12=1),T!$G12,IF(Intro!$H$5=4,T!$G12,"NA"))))))</f>
        <v>3</v>
      </c>
      <c r="V15" s="34">
        <f>IF(AND(Intro!$H$5=1,VLOOKUP('Results %'!V$12,Lists!$E$2:$F$22,2,FALSE)=0),"NA",IF(AND(Intro!$H$5=2,VLOOKUP('Results %'!V$12,Lists!$E$2:$F$22,2,FALSE)=0),"NA",IF(AND(Intro!$H$5=1,VLOOKUP('Results %'!V$12,Lists!$E$2:$F$22,2,FALSE)=1,U!$A12=1),U!$G12,IF(AND(Intro!$H$5=2,VLOOKUP('Results %'!V$12,Lists!$E$2:$F$22,2,FALSE)=1),U!$G12,IF(AND(Intro!$H$5=3,U!$A12=1),U!$G12,IF(Intro!$H$5=4,U!$G12,"NA"))))))</f>
        <v>3</v>
      </c>
    </row>
    <row r="16" spans="1:22" x14ac:dyDescent="0.25">
      <c r="A16" s="65">
        <f t="shared" si="0"/>
        <v>4</v>
      </c>
      <c r="B16" s="32">
        <f>IF(AND(Intro!$H$5=1,VLOOKUP('Results %'!B$12,Lists!$E$2:$F$22,2,FALSE)=0),"NA",IF(AND(Intro!$H$5=2,VLOOKUP('Results %'!B$12,Lists!$E$2:$F$22,2,FALSE)=0),"NA",IF(AND(Intro!$H$5=3,A!A13=1),A!G13,IF(Intro!$H$5=4,A!G13,"NA"))))</f>
        <v>2</v>
      </c>
      <c r="C16" s="6">
        <f>IF(AND(Intro!$H$5=1,VLOOKUP('Results %'!C$12,Lists!$E$2:$F$22,2,FALSE)=0),"NA",IF(AND(Intro!$H$5=2,VLOOKUP('Results %'!C$12,Lists!$E$2:$F$22,2,FALSE)=0),"NA",IF(AND(Intro!$H$5=1,VLOOKUP('Results %'!C$12,Lists!$E$2:$F$22,2,FALSE)=1,B!$A13=1),B!$G13,IF(AND(Intro!$H$5=2,VLOOKUP('Results %'!C$12,Lists!$E$2:$F$22,2,FALSE)=1),B!$G13,IF(AND(Intro!$H$5=3,B!$A13=1),B!$G13,IF(Intro!$H$5=4,B!$G13,"NA"))))))</f>
        <v>2</v>
      </c>
      <c r="D16" s="6">
        <f>IF(AND(Intro!$H$5=1,VLOOKUP('Results %'!D$12,Lists!$E$2:$F$22,2,FALSE)=0),"NA",IF(AND(Intro!$H$5=2,VLOOKUP('Results %'!D$12,Lists!$E$2:$F$22,2,FALSE)=0),"NA",IF(AND(Intro!$H$5=1,VLOOKUP('Results %'!D$12,Lists!$E$2:$F$22,2,FALSE)=1,'C'!$A13=1),'C'!$G13,IF(AND(Intro!$H$5=2,VLOOKUP('Results %'!D$12,Lists!$E$2:$F$22,2,FALSE)=1),'C'!$G13,IF(AND(Intro!$H$5=3,'C'!$A13=1),'C'!$G13,IF(Intro!$H$5=4,'C'!$G13,"NA"))))))</f>
        <v>4</v>
      </c>
      <c r="E16" s="6">
        <f>IF(AND(Intro!$H$5=1,VLOOKUP('Results %'!E$12,Lists!$E$2:$F$22,2,FALSE)=0),"NA",IF(AND(Intro!$H$5=2,VLOOKUP('Results %'!E$12,Lists!$E$2:$F$22,2,FALSE)=0),"NA",IF(AND(Intro!$H$5=1,VLOOKUP('Results %'!E$12,Lists!$E$2:$F$22,2,FALSE)=1,D!$A13=1),D!$G13,IF(AND(Intro!$H$5=2,VLOOKUP('Results %'!E$12,Lists!$E$2:$F$22,2,FALSE)=1),D!$G13,IF(AND(Intro!$H$5=3,D!$A13=1),D!$G13,IF(Intro!$H$5=4,D!$G13,"NA"))))))</f>
        <v>1</v>
      </c>
      <c r="F16" s="33">
        <f>IF(AND(Intro!$H$5=1,VLOOKUP('Results %'!F$12,Lists!$E$2:$F$22,2,FALSE)=0),"NA",IF(AND(Intro!$H$5=2,VLOOKUP('Results %'!F$12,Lists!$E$2:$F$22,2,FALSE)=0),"NA",IF(AND(Intro!$H$5=1,VLOOKUP('Results %'!F$12,Lists!$E$2:$F$22,2,FALSE)=1,E!$A13=1),E!$G13,IF(AND(Intro!$H$5=2,VLOOKUP('Results %'!F$12,Lists!$E$2:$F$22,2,FALSE)=1),E!$G13,IF(AND(Intro!$H$5=3,E!$A13=1),E!$G13,IF(Intro!$H$5=4,E!$G13,"NA"))))))</f>
        <v>2</v>
      </c>
      <c r="G16" s="32">
        <f>IF(AND(Intro!$H$5=1,VLOOKUP('Results %'!G$12,Lists!$E$2:$F$22,2,FALSE)=0),"NA",IF(AND(Intro!$H$5=2,VLOOKUP('Results %'!G$12,Lists!$E$2:$F$22,2,FALSE)=0),"NA",IF(AND(Intro!$H$5=1,VLOOKUP('Results %'!G$12,Lists!$E$2:$F$22,2,FALSE)=1,F!$A13=1),F!$G13,IF(AND(Intro!$H$5=2,VLOOKUP('Results %'!G$12,Lists!$E$2:$F$22,2,FALSE)=1),F!$G13,IF(AND(Intro!$H$5=3,F!$A13=1),F!$G13,IF(Intro!$H$5=4,F!$G13,"NA"))))))</f>
        <v>4</v>
      </c>
      <c r="H16" s="33">
        <f>IF(AND(Intro!$H$5=1,VLOOKUP('Results %'!H$12,Lists!$E$2:$F$22,2,FALSE)=0),"NA",IF(AND(Intro!$H$5=2,VLOOKUP('Results %'!H$12,Lists!$E$2:$F$22,2,FALSE)=0),"NA",IF(AND(Intro!$H$5=1,VLOOKUP('Results %'!H$12,Lists!$E$2:$F$22,2,FALSE)=1,G!$A13=1),G!$G13,IF(AND(Intro!$H$5=2,VLOOKUP('Results %'!H$12,Lists!$E$2:$F$22,2,FALSE)=1),G!$G13,IF(AND(Intro!$H$5=3,G!$A13=1),G!$G13,IF(Intro!$H$5=4,G!$G13,"NA"))))))</f>
        <v>3</v>
      </c>
      <c r="I16" s="32">
        <f>IF(AND(Intro!$H$5=1,VLOOKUP('Results %'!I$12,Lists!$E$2:$F$22,2,FALSE)=0),"NA",IF(AND(Intro!$H$5=2,VLOOKUP('Results %'!I$12,Lists!$E$2:$F$22,2,FALSE)=0),"NA",IF(AND(Intro!$H$5=1,VLOOKUP('Results %'!I$12,Lists!$E$2:$F$22,2,FALSE)=1,H!$A13=1),H!$G13,IF(AND(Intro!$H$5=2,VLOOKUP('Results %'!I$12,Lists!$E$2:$F$22,2,FALSE)=1),H!$G13,IF(AND(Intro!$H$5=3,H!$A13=1),H!$G13,IF(Intro!$H$5=4,H!$G13,"NA"))))))</f>
        <v>2</v>
      </c>
      <c r="J16" s="6">
        <f>IF(AND(Intro!$H$5=1,VLOOKUP('Results %'!J$12,Lists!$E$2:$F$22,2,FALSE)=0),"NA",IF(AND(Intro!$H$5=2,VLOOKUP('Results %'!J$12,Lists!$E$2:$F$22,2,FALSE)=0),"NA",IF(AND(Intro!$H$5=1,VLOOKUP('Results %'!J$12,Lists!$E$2:$F$22,2,FALSE)=1,I!$A13=1),I!$G13,IF(AND(Intro!$H$5=2,VLOOKUP('Results %'!J$12,Lists!$E$2:$F$22,2,FALSE)=1),I!$G13,IF(AND(Intro!$H$5=3,I!$A13=1),I!$G13,IF(Intro!$H$5=4,I!$G13,"NA"))))))</f>
        <v>3</v>
      </c>
      <c r="K16" s="6">
        <f>IF(AND(Intro!$H$5=1,VLOOKUP('Results %'!K$12,Lists!$E$2:$F$22,2,FALSE)=0),"NA",IF(AND(Intro!$H$5=2,VLOOKUP('Results %'!K$12,Lists!$E$2:$F$22,2,FALSE)=0),"NA",IF(AND(Intro!$H$5=1,VLOOKUP('Results %'!K$12,Lists!$E$2:$F$22,2,FALSE)=1,J!$A15=1),J!$G15,IF(AND(Intro!$H$5=2,VLOOKUP('Results %'!K$12,Lists!$E$2:$F$22,2,FALSE)=1),J!$G15,IF(AND(Intro!$H$5=3,J!$A15=1),J!$G15,IF(Intro!$H$5=4,J!$G15,"NA"))))))</f>
        <v>3</v>
      </c>
      <c r="L16" s="6">
        <f>IF(AND(Intro!$H$5=1,VLOOKUP('Results %'!L$12,Lists!$E$2:$F$22,2,FALSE)=0),"NA",IF(AND(Intro!$H$5=2,VLOOKUP('Results %'!L$12,Lists!$E$2:$F$22,2,FALSE)=0),"NA",IF(AND(Intro!$H$5=1,VLOOKUP('Results %'!L$12,Lists!$E$2:$F$22,2,FALSE)=1,K!$A13=1),K!$G13,IF(AND(Intro!$H$5=2,VLOOKUP('Results %'!L$12,Lists!$E$2:$F$22,2,FALSE)=1),K!$G13,IF(AND(Intro!$H$5=3,K!$A13=1),K!$G13,IF(Intro!$H$5=4,K!$G13,"NA"))))))</f>
        <v>2</v>
      </c>
      <c r="M16" s="6">
        <f>IF(AND(Intro!$H$5=1,VLOOKUP('Results %'!M$12,Lists!$E$2:$F$22,2,FALSE)=0),"NA",IF(AND(Intro!$H$5=2,VLOOKUP('Results %'!M$12,Lists!$E$2:$F$22,2,FALSE)=0),"NA",IF(AND(Intro!$H$5=1,VLOOKUP('Results %'!M$12,Lists!$E$2:$F$22,2,FALSE)=1,L!$A13=1),L!$G13,IF(AND(Intro!$H$5=2,VLOOKUP('Results %'!M$12,Lists!$E$2:$F$22,2,FALSE)=1),L!$G13,IF(AND(Intro!$H$5=3,L!$A13=1),L!$G13,IF(Intro!$H$5=4,L!$G13,"NA"))))))</f>
        <v>1</v>
      </c>
      <c r="N16" s="6">
        <f>IF(AND(Intro!$H$5=1,VLOOKUP('Results %'!N$12,Lists!$E$2:$F$22,2,FALSE)=0),"NA",IF(AND(Intro!$H$5=2,VLOOKUP('Results %'!N$12,Lists!$E$2:$F$22,2,FALSE)=0),"NA",IF(AND(Intro!$H$5=1,VLOOKUP('Results %'!N$12,Lists!$E$2:$F$22,2,FALSE)=1,M!$A13=1),M!$G13,IF(AND(Intro!$H$5=2,VLOOKUP('Results %'!N$12,Lists!$E$2:$F$22,2,FALSE)=1),M!$G13,IF(AND(Intro!$H$5=3,M!$A13=1),M!$G13,IF(Intro!$H$5=4,M!$G13,"NA"))))))</f>
        <v>3</v>
      </c>
      <c r="O16" s="6">
        <f>IF(AND(Intro!$H$5=1,VLOOKUP('Results %'!O$12,Lists!$E$2:$F$22,2,FALSE)=0),"NA",IF(AND(Intro!$H$5=2,VLOOKUP('Results %'!O$12,Lists!$E$2:$F$22,2,FALSE)=0),"NA",IF(AND(Intro!$H$5=1,VLOOKUP('Results %'!O$12,Lists!$E$2:$F$22,2,FALSE)=1,N!$A13=1),N!$G13,IF(AND(Intro!$H$5=2,VLOOKUP('Results %'!O$12,Lists!$E$2:$F$22,2,FALSE)=1),N!$G13,IF(AND(Intro!$H$5=3,N!$A13=1),N!$G13,IF(Intro!$H$5=4,N!$G13,"NA"))))))</f>
        <v>3</v>
      </c>
      <c r="P16" s="6">
        <f>IF(AND(Intro!$H$5=1,VLOOKUP('Results %'!P$12,Lists!$E$2:$F$22,2,FALSE)=0),"NA",IF(AND(Intro!$H$5=2,VLOOKUP('Results %'!P$12,Lists!$E$2:$F$22,2,FALSE)=0),"NA",IF(AND(Intro!$H$5=1,VLOOKUP('Results %'!P$12,Lists!$E$2:$F$22,2,FALSE)=1,O!$A13=1),O!$G13,IF(AND(Intro!$H$5=2,VLOOKUP('Results %'!P$12,Lists!$E$2:$F$22,2,FALSE)=1),O!$G13,IF(AND(Intro!$H$5=3,O!$A13=1),O!$G13,IF(Intro!$H$5=4,O!$G13,"NA"))))))</f>
        <v>3</v>
      </c>
      <c r="Q16" s="3">
        <f>IF(AND(Intro!$H$5=1,VLOOKUP('Results %'!Q$12,Lists!$E$2:$F$22,2,FALSE)=0),"NA",IF(AND(Intro!$H$5=2,VLOOKUP('Results %'!Q$12,Lists!$E$2:$F$22,2,FALSE)=0),"NA",IF(AND(Intro!$H$5=1,VLOOKUP('Results %'!Q$12,Lists!$E$2:$F$22,2,FALSE)=1,P!$A13=1),P!$G13,IF(AND(Intro!$H$5=2,VLOOKUP('Results %'!Q$12,Lists!$E$2:$F$22,2,FALSE)=1),P!$G13,IF(AND(Intro!$H$5=3,P!$A13=1),P!$G13,IF(Intro!$H$5=4,P!$G13,"NA"))))))</f>
        <v>2</v>
      </c>
      <c r="R16" s="34">
        <f>IF(AND(Intro!$H$5=1,VLOOKUP('Results %'!R$12,Lists!$E$2:$F$22,2,FALSE)=0),"NA",IF(AND(Intro!$H$5=2,VLOOKUP('Results %'!R$12,Lists!$E$2:$F$22,2,FALSE)=0),"NA",IF(AND(Intro!$H$5=1,VLOOKUP('Results %'!R$12,Lists!$E$2:$F$22,2,FALSE)=1,Q!$A13=1),Q!$G13,IF(AND(Intro!$H$5=2,VLOOKUP('Results %'!R$12,Lists!$E$2:$F$22,2,FALSE)=1),Q!$G13,IF(AND(Intro!$H$5=3,Q!$A13=1),Q!$G13,IF(Intro!$H$5=4,Q!$G13,"NA"))))))</f>
        <v>3</v>
      </c>
      <c r="S16" s="31">
        <f>IF(AND(Intro!$H$5=1,VLOOKUP('Results %'!S$12,Lists!$E$2:$F$22,2,FALSE)=0),"NA",IF(AND(Intro!$H$5=2,VLOOKUP('Results %'!S$12,Lists!$E$2:$F$22,2,FALSE)=0),"NA",IF(AND(Intro!$H$5=1,VLOOKUP('Results %'!S$12,Lists!$E$2:$F$22,2,FALSE)=1,'R'!$A13=1),'R'!$G13,IF(AND(Intro!$H$5=2,VLOOKUP('Results %'!S$12,Lists!$E$2:$F$22,2,FALSE)=1),'R'!$G13,IF(AND(Intro!$H$5=3,'R'!$A13=1),'R'!$G13,IF(Intro!$H$5=4,'R'!$G13,"NA"))))))</f>
        <v>1</v>
      </c>
      <c r="T16" s="3">
        <f>IF(AND(Intro!$H$5=1,VLOOKUP('Results %'!T$12,Lists!$E$2:$F$22,2,FALSE)=0),"NA",IF(AND(Intro!$H$5=2,VLOOKUP('Results %'!T$12,Lists!$E$2:$F$22,2,FALSE)=0),"NA",IF(AND(Intro!$H$5=1,VLOOKUP('Results %'!T$12,Lists!$E$2:$F$22,2,FALSE)=1,S!$A13=1),S!$G13,IF(AND(Intro!$H$5=2,VLOOKUP('Results %'!T$12,Lists!$E$2:$F$22,2,FALSE)=1),S!$G13,IF(AND(Intro!$H$5=3,S!$A13=1),S!$G13,IF(Intro!$H$5=4,S!$G13,"NA"))))))</f>
        <v>2</v>
      </c>
      <c r="U16" s="3">
        <f>IF(AND(Intro!$H$5=1,VLOOKUP('Results %'!U$12,Lists!$E$2:$F$22,2,FALSE)=0),"NA",IF(AND(Intro!$H$5=2,VLOOKUP('Results %'!U$12,Lists!$E$2:$F$22,2,FALSE)=0),"NA",IF(AND(Intro!$H$5=1,VLOOKUP('Results %'!U$12,Lists!$E$2:$F$22,2,FALSE)=1,T!$A13=1),T!$G13,IF(AND(Intro!$H$5=2,VLOOKUP('Results %'!U$12,Lists!$E$2:$F$22,2,FALSE)=1),T!$G13,IF(AND(Intro!$H$5=3,T!$A13=1),T!$G13,IF(Intro!$H$5=4,T!$G13,"NA"))))))</f>
        <v>3</v>
      </c>
      <c r="V16" s="34">
        <f>IF(AND(Intro!$H$5=1,VLOOKUP('Results %'!V$12,Lists!$E$2:$F$22,2,FALSE)=0),"NA",IF(AND(Intro!$H$5=2,VLOOKUP('Results %'!V$12,Lists!$E$2:$F$22,2,FALSE)=0),"NA",IF(AND(Intro!$H$5=1,VLOOKUP('Results %'!V$12,Lists!$E$2:$F$22,2,FALSE)=1,U!$A13=1),U!$G13,IF(AND(Intro!$H$5=2,VLOOKUP('Results %'!V$12,Lists!$E$2:$F$22,2,FALSE)=1),U!$G13,IF(AND(Intro!$H$5=3,U!$A13=1),U!$G13,IF(Intro!$H$5=4,U!$G13,"NA"))))))</f>
        <v>3</v>
      </c>
    </row>
    <row r="17" spans="1:22" x14ac:dyDescent="0.25">
      <c r="A17" s="65">
        <f t="shared" si="0"/>
        <v>5</v>
      </c>
      <c r="B17" s="32">
        <f>IF(AND(Intro!$H$5=1,VLOOKUP('Results %'!B$12,Lists!$E$2:$F$22,2,FALSE)=0),"NA",IF(AND(Intro!$H$5=2,VLOOKUP('Results %'!B$12,Lists!$E$2:$F$22,2,FALSE)=0),"NA",IF(AND(Intro!$H$5=3,A!A14=1),A!G14,IF(Intro!$H$5=4,A!G14,"NA"))))</f>
        <v>1</v>
      </c>
      <c r="C17" s="6">
        <f>IF(AND(Intro!$H$5=1,VLOOKUP('Results %'!C$12,Lists!$E$2:$F$22,2,FALSE)=0),"NA",IF(AND(Intro!$H$5=2,VLOOKUP('Results %'!C$12,Lists!$E$2:$F$22,2,FALSE)=0),"NA",IF(AND(Intro!$H$5=1,VLOOKUP('Results %'!C$12,Lists!$E$2:$F$22,2,FALSE)=1,B!$A14=1),B!$G14,IF(AND(Intro!$H$5=2,VLOOKUP('Results %'!C$12,Lists!$E$2:$F$22,2,FALSE)=1),B!$G14,IF(AND(Intro!$H$5=3,B!$A14=1),B!$G14,IF(Intro!$H$5=4,B!$G14,"NA"))))))</f>
        <v>3</v>
      </c>
      <c r="D17" s="6">
        <f>IF(AND(Intro!$H$5=1,VLOOKUP('Results %'!D$12,Lists!$E$2:$F$22,2,FALSE)=0),"NA",IF(AND(Intro!$H$5=2,VLOOKUP('Results %'!D$12,Lists!$E$2:$F$22,2,FALSE)=0),"NA",IF(AND(Intro!$H$5=1,VLOOKUP('Results %'!D$12,Lists!$E$2:$F$22,2,FALSE)=1,'C'!$A14=1),'C'!$G14,IF(AND(Intro!$H$5=2,VLOOKUP('Results %'!D$12,Lists!$E$2:$F$22,2,FALSE)=1),'C'!$G14,IF(AND(Intro!$H$5=3,'C'!$A14=1),'C'!$G14,IF(Intro!$H$5=4,'C'!$G14,"NA"))))))</f>
        <v>3</v>
      </c>
      <c r="E17" s="80"/>
      <c r="F17" s="33">
        <f>IF(AND(Intro!$H$5=1,VLOOKUP('Results %'!F$12,Lists!$E$2:$F$22,2,FALSE)=0),"NA",IF(AND(Intro!$H$5=2,VLOOKUP('Results %'!F$12,Lists!$E$2:$F$22,2,FALSE)=0),"NA",IF(AND(Intro!$H$5=1,VLOOKUP('Results %'!F$12,Lists!$E$2:$F$22,2,FALSE)=1,E!$A14=1),E!$G14,IF(AND(Intro!$H$5=2,VLOOKUP('Results %'!F$12,Lists!$E$2:$F$22,2,FALSE)=1),E!$G14,IF(AND(Intro!$H$5=3,E!$A14=1),E!$G14,IF(Intro!$H$5=4,E!$G14,"NA"))))))</f>
        <v>3</v>
      </c>
      <c r="G17" s="32">
        <f>IF(AND(Intro!$H$5=1,VLOOKUP('Results %'!G$12,Lists!$E$2:$F$22,2,FALSE)=0),"NA",IF(AND(Intro!$H$5=2,VLOOKUP('Results %'!G$12,Lists!$E$2:$F$22,2,FALSE)=0),"NA",IF(AND(Intro!$H$5=1,VLOOKUP('Results %'!G$12,Lists!$E$2:$F$22,2,FALSE)=1,F!$A14=1),F!$G14,IF(AND(Intro!$H$5=2,VLOOKUP('Results %'!G$12,Lists!$E$2:$F$22,2,FALSE)=1),F!$G14,IF(AND(Intro!$H$5=3,F!$A14=1),F!$G14,IF(Intro!$H$5=4,F!$G14,"NA"))))))</f>
        <v>2</v>
      </c>
      <c r="H17" s="33">
        <f>IF(AND(Intro!$H$5=1,VLOOKUP('Results %'!H$12,Lists!$E$2:$F$22,2,FALSE)=0),"NA",IF(AND(Intro!$H$5=2,VLOOKUP('Results %'!H$12,Lists!$E$2:$F$22,2,FALSE)=0),"NA",IF(AND(Intro!$H$5=1,VLOOKUP('Results %'!H$12,Lists!$E$2:$F$22,2,FALSE)=1,G!$A14=1),G!$G14,IF(AND(Intro!$H$5=2,VLOOKUP('Results %'!H$12,Lists!$E$2:$F$22,2,FALSE)=1),G!$G14,IF(AND(Intro!$H$5=3,G!$A14=1),G!$G14,IF(Intro!$H$5=4,G!$G14,"NA"))))))</f>
        <v>3</v>
      </c>
      <c r="I17" s="32">
        <f>IF(AND(Intro!$H$5=1,VLOOKUP('Results %'!I$12,Lists!$E$2:$F$22,2,FALSE)=0),"NA",IF(AND(Intro!$H$5=2,VLOOKUP('Results %'!I$12,Lists!$E$2:$F$22,2,FALSE)=0),"NA",IF(AND(Intro!$H$5=1,VLOOKUP('Results %'!I$12,Lists!$E$2:$F$22,2,FALSE)=1,H!$A14=1),H!$G14,IF(AND(Intro!$H$5=2,VLOOKUP('Results %'!I$12,Lists!$E$2:$F$22,2,FALSE)=1),H!$G14,IF(AND(Intro!$H$5=3,H!$A14=1),H!$G14,IF(Intro!$H$5=4,H!$G14,"NA"))))))</f>
        <v>3</v>
      </c>
      <c r="J17" s="6">
        <f>IF(AND(Intro!$H$5=1,VLOOKUP('Results %'!J$12,Lists!$E$2:$F$22,2,FALSE)=0),"NA",IF(AND(Intro!$H$5=2,VLOOKUP('Results %'!J$12,Lists!$E$2:$F$22,2,FALSE)=0),"NA",IF(AND(Intro!$H$5=1,VLOOKUP('Results %'!J$12,Lists!$E$2:$F$22,2,FALSE)=1,I!$A14=1),I!$G14,IF(AND(Intro!$H$5=2,VLOOKUP('Results %'!J$12,Lists!$E$2:$F$22,2,FALSE)=1),I!$G14,IF(AND(Intro!$H$5=3,I!$A14=1),I!$G14,IF(Intro!$H$5=4,I!$G14,"NA"))))))</f>
        <v>2</v>
      </c>
      <c r="K17" s="6">
        <f>IF(AND(Intro!$H$5=1,VLOOKUP('Results %'!K$12,Lists!$E$2:$F$22,2,FALSE)=0),"NA",IF(AND(Intro!$H$5=2,VLOOKUP('Results %'!K$12,Lists!$E$2:$F$22,2,FALSE)=0),"NA",IF(AND(Intro!$H$5=1,VLOOKUP('Results %'!K$12,Lists!$E$2:$F$22,2,FALSE)=1,J!$A16=1),J!$G16,IF(AND(Intro!$H$5=2,VLOOKUP('Results %'!K$12,Lists!$E$2:$F$22,2,FALSE)=1),J!$G16,IF(AND(Intro!$H$5=3,J!$A16=1),J!$G16,IF(Intro!$H$5=4,J!$G16,"NA"))))))</f>
        <v>2</v>
      </c>
      <c r="L17" s="6">
        <f>IF(AND(Intro!$H$5=1,VLOOKUP('Results %'!L$12,Lists!$E$2:$F$22,2,FALSE)=0),"NA",IF(AND(Intro!$H$5=2,VLOOKUP('Results %'!L$12,Lists!$E$2:$F$22,2,FALSE)=0),"NA",IF(AND(Intro!$H$5=1,VLOOKUP('Results %'!L$12,Lists!$E$2:$F$22,2,FALSE)=1,K!$A14=1),K!$G14,IF(AND(Intro!$H$5=2,VLOOKUP('Results %'!L$12,Lists!$E$2:$F$22,2,FALSE)=1),K!$G14,IF(AND(Intro!$H$5=3,K!$A14=1),K!$G14,IF(Intro!$H$5=4,K!$G14,"NA"))))))</f>
        <v>3</v>
      </c>
      <c r="M17" s="6">
        <f>IF(AND(Intro!$H$5=1,VLOOKUP('Results %'!M$12,Lists!$E$2:$F$22,2,FALSE)=0),"NA",IF(AND(Intro!$H$5=2,VLOOKUP('Results %'!M$12,Lists!$E$2:$F$22,2,FALSE)=0),"NA",IF(AND(Intro!$H$5=1,VLOOKUP('Results %'!M$12,Lists!$E$2:$F$22,2,FALSE)=1,L!$A14=1),L!$G14,IF(AND(Intro!$H$5=2,VLOOKUP('Results %'!M$12,Lists!$E$2:$F$22,2,FALSE)=1),L!$G14,IF(AND(Intro!$H$5=3,L!$A14=1),L!$G14,IF(Intro!$H$5=4,L!$G14,"NA"))))))</f>
        <v>4</v>
      </c>
      <c r="N17" s="6">
        <f>IF(AND(Intro!$H$5=1,VLOOKUP('Results %'!N$12,Lists!$E$2:$F$22,2,FALSE)=0),"NA",IF(AND(Intro!$H$5=2,VLOOKUP('Results %'!N$12,Lists!$E$2:$F$22,2,FALSE)=0),"NA",IF(AND(Intro!$H$5=1,VLOOKUP('Results %'!N$12,Lists!$E$2:$F$22,2,FALSE)=1,M!$A14=1),M!$G14,IF(AND(Intro!$H$5=2,VLOOKUP('Results %'!N$12,Lists!$E$2:$F$22,2,FALSE)=1),M!$G14,IF(AND(Intro!$H$5=3,M!$A14=1),M!$G14,IF(Intro!$H$5=4,M!$G14,"NA"))))))</f>
        <v>2</v>
      </c>
      <c r="O17" s="6">
        <f>IF(AND(Intro!$H$5=1,VLOOKUP('Results %'!O$12,Lists!$E$2:$F$22,2,FALSE)=0),"NA",IF(AND(Intro!$H$5=2,VLOOKUP('Results %'!O$12,Lists!$E$2:$F$22,2,FALSE)=0),"NA",IF(AND(Intro!$H$5=1,VLOOKUP('Results %'!O$12,Lists!$E$2:$F$22,2,FALSE)=1,N!$A14=1),N!$G14,IF(AND(Intro!$H$5=2,VLOOKUP('Results %'!O$12,Lists!$E$2:$F$22,2,FALSE)=1),N!$G14,IF(AND(Intro!$H$5=3,N!$A14=1),N!$G14,IF(Intro!$H$5=4,N!$G14,"NA"))))))</f>
        <v>2</v>
      </c>
      <c r="P17" s="6">
        <f>IF(AND(Intro!$H$5=1,VLOOKUP('Results %'!P$12,Lists!$E$2:$F$22,2,FALSE)=0),"NA",IF(AND(Intro!$H$5=2,VLOOKUP('Results %'!P$12,Lists!$E$2:$F$22,2,FALSE)=0),"NA",IF(AND(Intro!$H$5=1,VLOOKUP('Results %'!P$12,Lists!$E$2:$F$22,2,FALSE)=1,O!$A14=1),O!$G14,IF(AND(Intro!$H$5=2,VLOOKUP('Results %'!P$12,Lists!$E$2:$F$22,2,FALSE)=1),O!$G14,IF(AND(Intro!$H$5=3,O!$A14=1),O!$G14,IF(Intro!$H$5=4,O!$G14,"NA"))))))</f>
        <v>3</v>
      </c>
      <c r="Q17" s="3">
        <f>IF(AND(Intro!$H$5=1,VLOOKUP('Results %'!Q$12,Lists!$E$2:$F$22,2,FALSE)=0),"NA",IF(AND(Intro!$H$5=2,VLOOKUP('Results %'!Q$12,Lists!$E$2:$F$22,2,FALSE)=0),"NA",IF(AND(Intro!$H$5=1,VLOOKUP('Results %'!Q$12,Lists!$E$2:$F$22,2,FALSE)=1,P!$A14=1),P!$G14,IF(AND(Intro!$H$5=2,VLOOKUP('Results %'!Q$12,Lists!$E$2:$F$22,2,FALSE)=1),P!$G14,IF(AND(Intro!$H$5=3,P!$A14=1),P!$G14,IF(Intro!$H$5=4,P!$G14,"NA"))))))</f>
        <v>2</v>
      </c>
      <c r="R17" s="34">
        <f>IF(AND(Intro!$H$5=1,VLOOKUP('Results %'!R$12,Lists!$E$2:$F$22,2,FALSE)=0),"NA",IF(AND(Intro!$H$5=2,VLOOKUP('Results %'!R$12,Lists!$E$2:$F$22,2,FALSE)=0),"NA",IF(AND(Intro!$H$5=1,VLOOKUP('Results %'!R$12,Lists!$E$2:$F$22,2,FALSE)=1,Q!$A14=1),Q!$G14,IF(AND(Intro!$H$5=2,VLOOKUP('Results %'!R$12,Lists!$E$2:$F$22,2,FALSE)=1),Q!$G14,IF(AND(Intro!$H$5=3,Q!$A14=1),Q!$G14,IF(Intro!$H$5=4,Q!$G14,"NA"))))))</f>
        <v>4</v>
      </c>
      <c r="S17" s="31">
        <f>IF(AND(Intro!$H$5=1,VLOOKUP('Results %'!S$12,Lists!$E$2:$F$22,2,FALSE)=0),"NA",IF(AND(Intro!$H$5=2,VLOOKUP('Results %'!S$12,Lists!$E$2:$F$22,2,FALSE)=0),"NA",IF(AND(Intro!$H$5=1,VLOOKUP('Results %'!S$12,Lists!$E$2:$F$22,2,FALSE)=1,'R'!$A14=1),'R'!$G14,IF(AND(Intro!$H$5=2,VLOOKUP('Results %'!S$12,Lists!$E$2:$F$22,2,FALSE)=1),'R'!$G14,IF(AND(Intro!$H$5=3,'R'!$A14=1),'R'!$G14,IF(Intro!$H$5=4,'R'!$G14,"NA"))))))</f>
        <v>2</v>
      </c>
      <c r="T17" s="3">
        <f>IF(AND(Intro!$H$5=1,VLOOKUP('Results %'!T$12,Lists!$E$2:$F$22,2,FALSE)=0),"NA",IF(AND(Intro!$H$5=2,VLOOKUP('Results %'!T$12,Lists!$E$2:$F$22,2,FALSE)=0),"NA",IF(AND(Intro!$H$5=1,VLOOKUP('Results %'!T$12,Lists!$E$2:$F$22,2,FALSE)=1,S!$A14=1),S!$G14,IF(AND(Intro!$H$5=2,VLOOKUP('Results %'!T$12,Lists!$E$2:$F$22,2,FALSE)=1),S!$G14,IF(AND(Intro!$H$5=3,S!$A14=1),S!$G14,IF(Intro!$H$5=4,S!$G14,"NA"))))))</f>
        <v>3</v>
      </c>
      <c r="U17" s="3">
        <f>IF(AND(Intro!$H$5=1,VLOOKUP('Results %'!U$12,Lists!$E$2:$F$22,2,FALSE)=0),"NA",IF(AND(Intro!$H$5=2,VLOOKUP('Results %'!U$12,Lists!$E$2:$F$22,2,FALSE)=0),"NA",IF(AND(Intro!$H$5=1,VLOOKUP('Results %'!U$12,Lists!$E$2:$F$22,2,FALSE)=1,T!$A14=1),T!$G14,IF(AND(Intro!$H$5=2,VLOOKUP('Results %'!U$12,Lists!$E$2:$F$22,2,FALSE)=1),T!$G14,IF(AND(Intro!$H$5=3,T!$A14=1),T!$G14,IF(Intro!$H$5=4,T!$G14,"NA"))))))</f>
        <v>4</v>
      </c>
      <c r="V17" s="34">
        <f>IF(AND(Intro!$H$5=1,VLOOKUP('Results %'!V$12,Lists!$E$2:$F$22,2,FALSE)=0),"NA",IF(AND(Intro!$H$5=2,VLOOKUP('Results %'!V$12,Lists!$E$2:$F$22,2,FALSE)=0),"NA",IF(AND(Intro!$H$5=1,VLOOKUP('Results %'!V$12,Lists!$E$2:$F$22,2,FALSE)=1,U!$A14=1),U!$G14,IF(AND(Intro!$H$5=2,VLOOKUP('Results %'!V$12,Lists!$E$2:$F$22,2,FALSE)=1),U!$G14,IF(AND(Intro!$H$5=3,U!$A14=1),U!$G14,IF(Intro!$H$5=4,U!$G14,"NA"))))))</f>
        <v>4</v>
      </c>
    </row>
    <row r="18" spans="1:22" x14ac:dyDescent="0.25">
      <c r="A18" s="65">
        <f t="shared" si="0"/>
        <v>6</v>
      </c>
      <c r="B18" s="32">
        <f>IF(AND(Intro!$H$5=1,VLOOKUP('Results %'!B$12,Lists!$E$2:$F$22,2,FALSE)=0),"NA",IF(AND(Intro!$H$5=2,VLOOKUP('Results %'!B$12,Lists!$E$2:$F$22,2,FALSE)=0),"NA",IF(AND(Intro!$H$5=3,A!A15=1),A!G15,IF(Intro!$H$5=4,A!G15,"NA"))))</f>
        <v>3</v>
      </c>
      <c r="C18" s="6">
        <f>IF(AND(Intro!$H$5=1,VLOOKUP('Results %'!C$12,Lists!$E$2:$F$22,2,FALSE)=0),"NA",IF(AND(Intro!$H$5=2,VLOOKUP('Results %'!C$12,Lists!$E$2:$F$22,2,FALSE)=0),"NA",IF(AND(Intro!$H$5=1,VLOOKUP('Results %'!C$12,Lists!$E$2:$F$22,2,FALSE)=1,B!$A15=1),B!$G15,IF(AND(Intro!$H$5=2,VLOOKUP('Results %'!C$12,Lists!$E$2:$F$22,2,FALSE)=1),B!$G15,IF(AND(Intro!$H$5=3,B!$A15=1),B!$G15,IF(Intro!$H$5=4,B!$G15,"NA"))))))</f>
        <v>2</v>
      </c>
      <c r="D18" s="6">
        <f>IF(AND(Intro!$H$5=1,VLOOKUP('Results %'!D$12,Lists!$E$2:$F$22,2,FALSE)=0),"NA",IF(AND(Intro!$H$5=2,VLOOKUP('Results %'!D$12,Lists!$E$2:$F$22,2,FALSE)=0),"NA",IF(AND(Intro!$H$5=1,VLOOKUP('Results %'!D$12,Lists!$E$2:$F$22,2,FALSE)=1,'C'!$A15=1),'C'!$G15,IF(AND(Intro!$H$5=2,VLOOKUP('Results %'!D$12,Lists!$E$2:$F$22,2,FALSE)=1),'C'!$G15,IF(AND(Intro!$H$5=3,'C'!$A15=1),'C'!$G15,IF(Intro!$H$5=4,'C'!$G15,"NA"))))))</f>
        <v>3</v>
      </c>
      <c r="E18" s="80"/>
      <c r="F18" s="33">
        <f>IF(AND(Intro!$H$5=1,VLOOKUP('Results %'!F$12,Lists!$E$2:$F$22,2,FALSE)=0),"NA",IF(AND(Intro!$H$5=2,VLOOKUP('Results %'!F$12,Lists!$E$2:$F$22,2,FALSE)=0),"NA",IF(AND(Intro!$H$5=1,VLOOKUP('Results %'!F$12,Lists!$E$2:$F$22,2,FALSE)=1,E!$A15=1),E!$G15,IF(AND(Intro!$H$5=2,VLOOKUP('Results %'!F$12,Lists!$E$2:$F$22,2,FALSE)=1),E!$G15,IF(AND(Intro!$H$5=3,E!$A15=1),E!$G15,IF(Intro!$H$5=4,E!$G15,"NA"))))))</f>
        <v>3</v>
      </c>
      <c r="G18" s="32">
        <f>IF(AND(Intro!$H$5=1,VLOOKUP('Results %'!G$12,Lists!$E$2:$F$22,2,FALSE)=0),"NA",IF(AND(Intro!$H$5=2,VLOOKUP('Results %'!G$12,Lists!$E$2:$F$22,2,FALSE)=0),"NA",IF(AND(Intro!$H$5=1,VLOOKUP('Results %'!G$12,Lists!$E$2:$F$22,2,FALSE)=1,F!$A15=1),F!$G15,IF(AND(Intro!$H$5=2,VLOOKUP('Results %'!G$12,Lists!$E$2:$F$22,2,FALSE)=1),F!$G15,IF(AND(Intro!$H$5=3,F!$A15=1),F!$G15,IF(Intro!$H$5=4,F!$G15,"NA"))))))</f>
        <v>1</v>
      </c>
      <c r="H18" s="33">
        <f>IF(AND(Intro!$H$5=1,VLOOKUP('Results %'!H$12,Lists!$E$2:$F$22,2,FALSE)=0),"NA",IF(AND(Intro!$H$5=2,VLOOKUP('Results %'!H$12,Lists!$E$2:$F$22,2,FALSE)=0),"NA",IF(AND(Intro!$H$5=1,VLOOKUP('Results %'!H$12,Lists!$E$2:$F$22,2,FALSE)=1,G!$A15=1),G!$G15,IF(AND(Intro!$H$5=2,VLOOKUP('Results %'!H$12,Lists!$E$2:$F$22,2,FALSE)=1),G!$G15,IF(AND(Intro!$H$5=3,G!$A15=1),G!$G15,IF(Intro!$H$5=4,G!$G15,"NA"))))))</f>
        <v>4</v>
      </c>
      <c r="I18" s="32">
        <f>IF(AND(Intro!$H$5=1,VLOOKUP('Results %'!I$12,Lists!$E$2:$F$22,2,FALSE)=0),"NA",IF(AND(Intro!$H$5=2,VLOOKUP('Results %'!I$12,Lists!$E$2:$F$22,2,FALSE)=0),"NA",IF(AND(Intro!$H$5=1,VLOOKUP('Results %'!I$12,Lists!$E$2:$F$22,2,FALSE)=1,H!$A15=1),H!$G15,IF(AND(Intro!$H$5=2,VLOOKUP('Results %'!I$12,Lists!$E$2:$F$22,2,FALSE)=1),H!$G15,IF(AND(Intro!$H$5=3,H!$A15=1),H!$G15,IF(Intro!$H$5=4,H!$G15,"NA"))))))</f>
        <v>4</v>
      </c>
      <c r="J18" s="6">
        <f>IF(AND(Intro!$H$5=1,VLOOKUP('Results %'!J$12,Lists!$E$2:$F$22,2,FALSE)=0),"NA",IF(AND(Intro!$H$5=2,VLOOKUP('Results %'!J$12,Lists!$E$2:$F$22,2,FALSE)=0),"NA",IF(AND(Intro!$H$5=1,VLOOKUP('Results %'!J$12,Lists!$E$2:$F$22,2,FALSE)=1,I!$A15=1),I!$G15,IF(AND(Intro!$H$5=2,VLOOKUP('Results %'!J$12,Lists!$E$2:$F$22,2,FALSE)=1),I!$G15,IF(AND(Intro!$H$5=3,I!$A15=1),I!$G15,IF(Intro!$H$5=4,I!$G15,"NA"))))))</f>
        <v>3</v>
      </c>
      <c r="K18" s="6">
        <f>IF(AND(Intro!$H$5=1,VLOOKUP('Results %'!K$12,Lists!$E$2:$F$22,2,FALSE)=0),"NA",IF(AND(Intro!$H$5=2,VLOOKUP('Results %'!K$12,Lists!$E$2:$F$22,2,FALSE)=0),"NA",IF(AND(Intro!$H$5=1,VLOOKUP('Results %'!K$12,Lists!$E$2:$F$22,2,FALSE)=1,J!$A18=1),J!$G18,IF(AND(Intro!$H$5=2,VLOOKUP('Results %'!K$12,Lists!$E$2:$F$22,2,FALSE)=1),J!$G18,IF(AND(Intro!$H$5=3,J!$A18=1),J!$G18,IF(Intro!$H$5=4,J!$G18,"NA"))))))</f>
        <v>4</v>
      </c>
      <c r="L18" s="6">
        <f>IF(AND(Intro!$H$5=1,VLOOKUP('Results %'!L$12,Lists!$E$2:$F$22,2,FALSE)=0),"NA",IF(AND(Intro!$H$5=2,VLOOKUP('Results %'!L$12,Lists!$E$2:$F$22,2,FALSE)=0),"NA",IF(AND(Intro!$H$5=1,VLOOKUP('Results %'!L$12,Lists!$E$2:$F$22,2,FALSE)=1,K!$A15=1),K!$G15,IF(AND(Intro!$H$5=2,VLOOKUP('Results %'!L$12,Lists!$E$2:$F$22,2,FALSE)=1),K!$G15,IF(AND(Intro!$H$5=3,K!$A15=1),K!$G15,IF(Intro!$H$5=4,K!$G15,"NA"))))))</f>
        <v>2</v>
      </c>
      <c r="M18" s="6">
        <f>IF(AND(Intro!$H$5=1,VLOOKUP('Results %'!M$12,Lists!$E$2:$F$22,2,FALSE)=0),"NA",IF(AND(Intro!$H$5=2,VLOOKUP('Results %'!M$12,Lists!$E$2:$F$22,2,FALSE)=0),"NA",IF(AND(Intro!$H$5=1,VLOOKUP('Results %'!M$12,Lists!$E$2:$F$22,2,FALSE)=1,L!$A15=1),L!$G15,IF(AND(Intro!$H$5=2,VLOOKUP('Results %'!M$12,Lists!$E$2:$F$22,2,FALSE)=1),L!$G15,IF(AND(Intro!$H$5=3,L!$A15=1),L!$G15,IF(Intro!$H$5=4,L!$G15,"NA"))))))</f>
        <v>3</v>
      </c>
      <c r="N18" s="6">
        <f>IF(AND(Intro!$H$5=1,VLOOKUP('Results %'!N$12,Lists!$E$2:$F$22,2,FALSE)=0),"NA",IF(AND(Intro!$H$5=2,VLOOKUP('Results %'!N$12,Lists!$E$2:$F$22,2,FALSE)=0),"NA",IF(AND(Intro!$H$5=1,VLOOKUP('Results %'!N$12,Lists!$E$2:$F$22,2,FALSE)=1,M!$A15=1),M!$G15,IF(AND(Intro!$H$5=2,VLOOKUP('Results %'!N$12,Lists!$E$2:$F$22,2,FALSE)=1),M!$G15,IF(AND(Intro!$H$5=3,M!$A15=1),M!$G15,IF(Intro!$H$5=4,M!$G15,"NA"))))))</f>
        <v>2</v>
      </c>
      <c r="O18" s="6">
        <f>IF(AND(Intro!$H$5=1,VLOOKUP('Results %'!O$12,Lists!$E$2:$F$22,2,FALSE)=0),"NA",IF(AND(Intro!$H$5=2,VLOOKUP('Results %'!O$12,Lists!$E$2:$F$22,2,FALSE)=0),"NA",IF(AND(Intro!$H$5=1,VLOOKUP('Results %'!O$12,Lists!$E$2:$F$22,2,FALSE)=1,N!$A15=1),N!$G15,IF(AND(Intro!$H$5=2,VLOOKUP('Results %'!O$12,Lists!$E$2:$F$22,2,FALSE)=1),N!$G15,IF(AND(Intro!$H$5=3,N!$A15=1),N!$G15,IF(Intro!$H$5=4,N!$G15,"NA"))))))</f>
        <v>2</v>
      </c>
      <c r="P18" s="6">
        <f>IF(AND(Intro!$H$5=1,VLOOKUP('Results %'!P$12,Lists!$E$2:$F$22,2,FALSE)=0),"NA",IF(AND(Intro!$H$5=2,VLOOKUP('Results %'!P$12,Lists!$E$2:$F$22,2,FALSE)=0),"NA",IF(AND(Intro!$H$5=1,VLOOKUP('Results %'!P$12,Lists!$E$2:$F$22,2,FALSE)=1,O!$A15=1),O!$G15,IF(AND(Intro!$H$5=2,VLOOKUP('Results %'!P$12,Lists!$E$2:$F$22,2,FALSE)=1),O!$G15,IF(AND(Intro!$H$5=3,O!$A15=1),O!$G15,IF(Intro!$H$5=4,O!$G15,"NA"))))))</f>
        <v>3</v>
      </c>
      <c r="Q18" s="3">
        <f>IF(AND(Intro!$H$5=1,VLOOKUP('Results %'!Q$12,Lists!$E$2:$F$22,2,FALSE)=0),"NA",IF(AND(Intro!$H$5=2,VLOOKUP('Results %'!Q$12,Lists!$E$2:$F$22,2,FALSE)=0),"NA",IF(AND(Intro!$H$5=1,VLOOKUP('Results %'!Q$12,Lists!$E$2:$F$22,2,FALSE)=1,P!$A15=1),P!$G15,IF(AND(Intro!$H$5=2,VLOOKUP('Results %'!Q$12,Lists!$E$2:$F$22,2,FALSE)=1),P!$G15,IF(AND(Intro!$H$5=3,P!$A15=1),P!$G15,IF(Intro!$H$5=4,P!$G15,"NA"))))))</f>
        <v>2</v>
      </c>
      <c r="R18" s="34">
        <f>IF(AND(Intro!$H$5=1,VLOOKUP('Results %'!R$12,Lists!$E$2:$F$22,2,FALSE)=0),"NA",IF(AND(Intro!$H$5=2,VLOOKUP('Results %'!R$12,Lists!$E$2:$F$22,2,FALSE)=0),"NA",IF(AND(Intro!$H$5=1,VLOOKUP('Results %'!R$12,Lists!$E$2:$F$22,2,FALSE)=1,Q!$A15=1),Q!$G15,IF(AND(Intro!$H$5=2,VLOOKUP('Results %'!R$12,Lists!$E$2:$F$22,2,FALSE)=1),Q!$G15,IF(AND(Intro!$H$5=3,Q!$A15=1),Q!$G15,IF(Intro!$H$5=4,Q!$G15,"NA"))))))</f>
        <v>3</v>
      </c>
      <c r="S18" s="31">
        <f>IF(AND(Intro!$H$5=1,VLOOKUP('Results %'!S$12,Lists!$E$2:$F$22,2,FALSE)=0),"NA",IF(AND(Intro!$H$5=2,VLOOKUP('Results %'!S$12,Lists!$E$2:$F$22,2,FALSE)=0),"NA",IF(AND(Intro!$H$5=1,VLOOKUP('Results %'!S$12,Lists!$E$2:$F$22,2,FALSE)=1,'R'!$A15=1),'R'!$G15,IF(AND(Intro!$H$5=2,VLOOKUP('Results %'!S$12,Lists!$E$2:$F$22,2,FALSE)=1),'R'!$G15,IF(AND(Intro!$H$5=3,'R'!$A15=1),'R'!$G15,IF(Intro!$H$5=4,'R'!$G15,"NA"))))))</f>
        <v>4</v>
      </c>
      <c r="T18" s="3">
        <f>IF(AND(Intro!$H$5=1,VLOOKUP('Results %'!T$12,Lists!$E$2:$F$22,2,FALSE)=0),"NA",IF(AND(Intro!$H$5=2,VLOOKUP('Results %'!T$12,Lists!$E$2:$F$22,2,FALSE)=0),"NA",IF(AND(Intro!$H$5=1,VLOOKUP('Results %'!T$12,Lists!$E$2:$F$22,2,FALSE)=1,S!$A15=1),S!$G15,IF(AND(Intro!$H$5=2,VLOOKUP('Results %'!T$12,Lists!$E$2:$F$22,2,FALSE)=1),S!$G15,IF(AND(Intro!$H$5=3,S!$A15=1),S!$G15,IF(Intro!$H$5=4,S!$G15,"NA"))))))</f>
        <v>2</v>
      </c>
      <c r="U18" s="3">
        <f>IF(AND(Intro!$H$5=1,VLOOKUP('Results %'!U$12,Lists!$E$2:$F$22,2,FALSE)=0),"NA",IF(AND(Intro!$H$5=2,VLOOKUP('Results %'!U$12,Lists!$E$2:$F$22,2,FALSE)=0),"NA",IF(AND(Intro!$H$5=1,VLOOKUP('Results %'!U$12,Lists!$E$2:$F$22,2,FALSE)=1,T!$A15=1),T!$G15,IF(AND(Intro!$H$5=2,VLOOKUP('Results %'!U$12,Lists!$E$2:$F$22,2,FALSE)=1),T!$G15,IF(AND(Intro!$H$5=3,T!$A15=1),T!$G15,IF(Intro!$H$5=4,T!$G15,"NA"))))))</f>
        <v>4</v>
      </c>
      <c r="V18" s="34">
        <f>IF(AND(Intro!$H$5=1,VLOOKUP('Results %'!V$12,Lists!$E$2:$F$22,2,FALSE)=0),"NA",IF(AND(Intro!$H$5=2,VLOOKUP('Results %'!V$12,Lists!$E$2:$F$22,2,FALSE)=0),"NA",IF(AND(Intro!$H$5=1,VLOOKUP('Results %'!V$12,Lists!$E$2:$F$22,2,FALSE)=1,U!$A15=1),U!$G15,IF(AND(Intro!$H$5=2,VLOOKUP('Results %'!V$12,Lists!$E$2:$F$22,2,FALSE)=1),U!$G15,IF(AND(Intro!$H$5=3,U!$A15=1),U!$G15,IF(Intro!$H$5=4,U!$G15,"NA"))))))</f>
        <v>4</v>
      </c>
    </row>
    <row r="19" spans="1:22" x14ac:dyDescent="0.25">
      <c r="A19" s="65">
        <f t="shared" si="0"/>
        <v>7</v>
      </c>
      <c r="B19" s="32">
        <f>IF(AND(Intro!$H$5=1,VLOOKUP('Results %'!B$12,Lists!$E$2:$F$22,2,FALSE)=0),"NA",IF(AND(Intro!$H$5=2,VLOOKUP('Results %'!B$12,Lists!$E$2:$F$22,2,FALSE)=0),"NA",IF(AND(Intro!$H$5=3,A!A16=1),A!G16,IF(Intro!$H$5=4,A!G16,"NA"))))</f>
        <v>4</v>
      </c>
      <c r="C19" s="6">
        <f>IF(AND(Intro!$H$5=1,VLOOKUP('Results %'!C$12,Lists!$E$2:$F$22,2,FALSE)=0),"NA",IF(AND(Intro!$H$5=2,VLOOKUP('Results %'!C$12,Lists!$E$2:$F$22,2,FALSE)=0),"NA",IF(AND(Intro!$H$5=1,VLOOKUP('Results %'!C$12,Lists!$E$2:$F$22,2,FALSE)=1,B!$A16=1),B!$G16,IF(AND(Intro!$H$5=2,VLOOKUP('Results %'!C$12,Lists!$E$2:$F$22,2,FALSE)=1),B!$G16,IF(AND(Intro!$H$5=3,B!$A16=1),B!$G16,IF(Intro!$H$5=4,B!$G16,"NA"))))))</f>
        <v>4</v>
      </c>
      <c r="D19" s="6">
        <f>IF(AND(Intro!$H$5=1,VLOOKUP('Results %'!D$12,Lists!$E$2:$F$22,2,FALSE)=0),"NA",IF(AND(Intro!$H$5=2,VLOOKUP('Results %'!D$12,Lists!$E$2:$F$22,2,FALSE)=0),"NA",IF(AND(Intro!$H$5=1,VLOOKUP('Results %'!D$12,Lists!$E$2:$F$22,2,FALSE)=1,'C'!$A16=1),'C'!$G16,IF(AND(Intro!$H$5=2,VLOOKUP('Results %'!D$12,Lists!$E$2:$F$22,2,FALSE)=1),'C'!$G16,IF(AND(Intro!$H$5=3,'C'!$A16=1),'C'!$G16,IF(Intro!$H$5=4,'C'!$G16,"NA"))))))</f>
        <v>2</v>
      </c>
      <c r="E19" s="80"/>
      <c r="F19" s="33">
        <f>IF(AND(Intro!$H$5=1,VLOOKUP('Results %'!F$12,Lists!$E$2:$F$22,2,FALSE)=0),"NA",IF(AND(Intro!$H$5=2,VLOOKUP('Results %'!F$12,Lists!$E$2:$F$22,2,FALSE)=0),"NA",IF(AND(Intro!$H$5=1,VLOOKUP('Results %'!F$12,Lists!$E$2:$F$22,2,FALSE)=1,E!$A16=1),E!$G16,IF(AND(Intro!$H$5=2,VLOOKUP('Results %'!F$12,Lists!$E$2:$F$22,2,FALSE)=1),E!$G16,IF(AND(Intro!$H$5=3,E!$A16=1),E!$G16,IF(Intro!$H$5=4,E!$G16,"NA"))))))</f>
        <v>4</v>
      </c>
      <c r="G19" s="32">
        <f>IF(AND(Intro!$H$5=1,VLOOKUP('Results %'!G$12,Lists!$E$2:$F$22,2,FALSE)=0),"NA",IF(AND(Intro!$H$5=2,VLOOKUP('Results %'!G$12,Lists!$E$2:$F$22,2,FALSE)=0),"NA",IF(AND(Intro!$H$5=1,VLOOKUP('Results %'!G$12,Lists!$E$2:$F$22,2,FALSE)=1,F!$A16=1),F!$G16,IF(AND(Intro!$H$5=2,VLOOKUP('Results %'!G$12,Lists!$E$2:$F$22,2,FALSE)=1),F!$G16,IF(AND(Intro!$H$5=3,F!$A16=1),F!$G16,IF(Intro!$H$5=4,F!$G16,"NA"))))))</f>
        <v>4</v>
      </c>
      <c r="H19" s="33">
        <f>IF(AND(Intro!$H$5=1,VLOOKUP('Results %'!H$12,Lists!$E$2:$F$22,2,FALSE)=0),"NA",IF(AND(Intro!$H$5=2,VLOOKUP('Results %'!H$12,Lists!$E$2:$F$22,2,FALSE)=0),"NA",IF(AND(Intro!$H$5=1,VLOOKUP('Results %'!H$12,Lists!$E$2:$F$22,2,FALSE)=1,G!$A16=1),G!$G16,IF(AND(Intro!$H$5=2,VLOOKUP('Results %'!H$12,Lists!$E$2:$F$22,2,FALSE)=1),G!$G16,IF(AND(Intro!$H$5=3,G!$A16=1),G!$G16,IF(Intro!$H$5=4,G!$G16,"NA"))))))</f>
        <v>3</v>
      </c>
      <c r="I19" s="32">
        <f>IF(AND(Intro!$H$5=1,VLOOKUP('Results %'!I$12,Lists!$E$2:$F$22,2,FALSE)=0),"NA",IF(AND(Intro!$H$5=2,VLOOKUP('Results %'!I$12,Lists!$E$2:$F$22,2,FALSE)=0),"NA",IF(AND(Intro!$H$5=1,VLOOKUP('Results %'!I$12,Lists!$E$2:$F$22,2,FALSE)=1,H!$A16=1),H!$G16,IF(AND(Intro!$H$5=2,VLOOKUP('Results %'!I$12,Lists!$E$2:$F$22,2,FALSE)=1),H!$G16,IF(AND(Intro!$H$5=3,H!$A16=1),H!$G16,IF(Intro!$H$5=4,H!$G16,"NA"))))))</f>
        <v>4</v>
      </c>
      <c r="J19" s="6">
        <f>IF(AND(Intro!$H$5=1,VLOOKUP('Results %'!J$12,Lists!$E$2:$F$22,2,FALSE)=0),"NA",IF(AND(Intro!$H$5=2,VLOOKUP('Results %'!J$12,Lists!$E$2:$F$22,2,FALSE)=0),"NA",IF(AND(Intro!$H$5=1,VLOOKUP('Results %'!J$12,Lists!$E$2:$F$22,2,FALSE)=1,I!$A16=1),I!$G16,IF(AND(Intro!$H$5=2,VLOOKUP('Results %'!J$12,Lists!$E$2:$F$22,2,FALSE)=1),I!$G16,IF(AND(Intro!$H$5=3,I!$A16=1),I!$G16,IF(Intro!$H$5=4,I!$G16,"NA"))))))</f>
        <v>3</v>
      </c>
      <c r="K19" s="6">
        <f>IF(AND(Intro!$H$5=1,VLOOKUP('Results %'!K$12,Lists!$E$2:$F$22,2,FALSE)=0),"NA",IF(AND(Intro!$H$5=2,VLOOKUP('Results %'!K$12,Lists!$E$2:$F$22,2,FALSE)=0),"NA",IF(AND(Intro!$H$5=1,VLOOKUP('Results %'!K$12,Lists!$E$2:$F$22,2,FALSE)=1,J!$A19=1),J!$G19,IF(AND(Intro!$H$5=2,VLOOKUP('Results %'!K$12,Lists!$E$2:$F$22,2,FALSE)=1),J!$G19,IF(AND(Intro!$H$5=3,J!$A19=1),J!$G19,IF(Intro!$H$5=4,J!$G19,"NA"))))))</f>
        <v>3</v>
      </c>
      <c r="L19" s="6">
        <f>IF(AND(Intro!$H$5=1,VLOOKUP('Results %'!L$12,Lists!$E$2:$F$22,2,FALSE)=0),"NA",IF(AND(Intro!$H$5=2,VLOOKUP('Results %'!L$12,Lists!$E$2:$F$22,2,FALSE)=0),"NA",IF(AND(Intro!$H$5=1,VLOOKUP('Results %'!L$12,Lists!$E$2:$F$22,2,FALSE)=1,K!$A16=1),K!$G16,IF(AND(Intro!$H$5=2,VLOOKUP('Results %'!L$12,Lists!$E$2:$F$22,2,FALSE)=1),K!$G16,IF(AND(Intro!$H$5=3,K!$A16=1),K!$G16,IF(Intro!$H$5=4,K!$G16,"NA"))))))</f>
        <v>3</v>
      </c>
      <c r="M19" s="6">
        <f>IF(AND(Intro!$H$5=1,VLOOKUP('Results %'!M$12,Lists!$E$2:$F$22,2,FALSE)=0),"NA",IF(AND(Intro!$H$5=2,VLOOKUP('Results %'!M$12,Lists!$E$2:$F$22,2,FALSE)=0),"NA",IF(AND(Intro!$H$5=1,VLOOKUP('Results %'!M$12,Lists!$E$2:$F$22,2,FALSE)=1,L!$A16=1),L!$G16,IF(AND(Intro!$H$5=2,VLOOKUP('Results %'!M$12,Lists!$E$2:$F$22,2,FALSE)=1),L!$G16,IF(AND(Intro!$H$5=3,L!$A16=1),L!$G16,IF(Intro!$H$5=4,L!$G16,"NA"))))))</f>
        <v>2</v>
      </c>
      <c r="N19" s="6">
        <f>IF(AND(Intro!$H$5=1,VLOOKUP('Results %'!N$12,Lists!$E$2:$F$22,2,FALSE)=0),"NA",IF(AND(Intro!$H$5=2,VLOOKUP('Results %'!N$12,Lists!$E$2:$F$22,2,FALSE)=0),"NA",IF(AND(Intro!$H$5=1,VLOOKUP('Results %'!N$12,Lists!$E$2:$F$22,2,FALSE)=1,M!$A16=1),M!$G16,IF(AND(Intro!$H$5=2,VLOOKUP('Results %'!N$12,Lists!$E$2:$F$22,2,FALSE)=1),M!$G16,IF(AND(Intro!$H$5=3,M!$A16=1),M!$G16,IF(Intro!$H$5=4,M!$G16,"NA"))))))</f>
        <v>3</v>
      </c>
      <c r="O19" s="6">
        <f>IF(AND(Intro!$H$5=1,VLOOKUP('Results %'!O$12,Lists!$E$2:$F$22,2,FALSE)=0),"NA",IF(AND(Intro!$H$5=2,VLOOKUP('Results %'!O$12,Lists!$E$2:$F$22,2,FALSE)=0),"NA",IF(AND(Intro!$H$5=1,VLOOKUP('Results %'!O$12,Lists!$E$2:$F$22,2,FALSE)=1,N!$A16=1),N!$G16,IF(AND(Intro!$H$5=2,VLOOKUP('Results %'!O$12,Lists!$E$2:$F$22,2,FALSE)=1),N!$G16,IF(AND(Intro!$H$5=3,N!$A16=1),N!$G16,IF(Intro!$H$5=4,N!$G16,"NA"))))))</f>
        <v>3</v>
      </c>
      <c r="P19" s="6">
        <f>IF(AND(Intro!$H$5=1,VLOOKUP('Results %'!P$12,Lists!$E$2:$F$22,2,FALSE)=0),"NA",IF(AND(Intro!$H$5=2,VLOOKUP('Results %'!P$12,Lists!$E$2:$F$22,2,FALSE)=0),"NA",IF(AND(Intro!$H$5=1,VLOOKUP('Results %'!P$12,Lists!$E$2:$F$22,2,FALSE)=1,O!$A16=1),O!$G16,IF(AND(Intro!$H$5=2,VLOOKUP('Results %'!P$12,Lists!$E$2:$F$22,2,FALSE)=1),O!$G16,IF(AND(Intro!$H$5=3,O!$A16=1),O!$G16,IF(Intro!$H$5=4,O!$G16,"NA"))))))</f>
        <v>2</v>
      </c>
      <c r="Q19" s="3">
        <f>IF(AND(Intro!$H$5=1,VLOOKUP('Results %'!Q$12,Lists!$E$2:$F$22,2,FALSE)=0),"NA",IF(AND(Intro!$H$5=2,VLOOKUP('Results %'!Q$12,Lists!$E$2:$F$22,2,FALSE)=0),"NA",IF(AND(Intro!$H$5=1,VLOOKUP('Results %'!Q$12,Lists!$E$2:$F$22,2,FALSE)=1,P!$A16=1),P!$G16,IF(AND(Intro!$H$5=2,VLOOKUP('Results %'!Q$12,Lists!$E$2:$F$22,2,FALSE)=1),P!$G16,IF(AND(Intro!$H$5=3,P!$A16=1),P!$G16,IF(Intro!$H$5=4,P!$G16,"NA"))))))</f>
        <v>3</v>
      </c>
      <c r="R19" s="34">
        <f>IF(AND(Intro!$H$5=1,VLOOKUP('Results %'!R$12,Lists!$E$2:$F$22,2,FALSE)=0),"NA",IF(AND(Intro!$H$5=2,VLOOKUP('Results %'!R$12,Lists!$E$2:$F$22,2,FALSE)=0),"NA",IF(AND(Intro!$H$5=1,VLOOKUP('Results %'!R$12,Lists!$E$2:$F$22,2,FALSE)=1,Q!$A16=1),Q!$G16,IF(AND(Intro!$H$5=2,VLOOKUP('Results %'!R$12,Lists!$E$2:$F$22,2,FALSE)=1),Q!$G16,IF(AND(Intro!$H$5=3,Q!$A16=1),Q!$G16,IF(Intro!$H$5=4,Q!$G16,"NA"))))))</f>
        <v>4</v>
      </c>
      <c r="S19" s="31">
        <f>IF(AND(Intro!$H$5=1,VLOOKUP('Results %'!S$12,Lists!$E$2:$F$22,2,FALSE)=0),"NA",IF(AND(Intro!$H$5=2,VLOOKUP('Results %'!S$12,Lists!$E$2:$F$22,2,FALSE)=0),"NA",IF(AND(Intro!$H$5=1,VLOOKUP('Results %'!S$12,Lists!$E$2:$F$22,2,FALSE)=1,'R'!$A16=1),'R'!$G16,IF(AND(Intro!$H$5=2,VLOOKUP('Results %'!S$12,Lists!$E$2:$F$22,2,FALSE)=1),'R'!$G16,IF(AND(Intro!$H$5=3,'R'!$A16=1),'R'!$G16,IF(Intro!$H$5=4,'R'!$G16,"NA"))))))</f>
        <v>3</v>
      </c>
      <c r="T19" s="3">
        <f>IF(AND(Intro!$H$5=1,VLOOKUP('Results %'!T$12,Lists!$E$2:$F$22,2,FALSE)=0),"NA",IF(AND(Intro!$H$5=2,VLOOKUP('Results %'!T$12,Lists!$E$2:$F$22,2,FALSE)=0),"NA",IF(AND(Intro!$H$5=1,VLOOKUP('Results %'!T$12,Lists!$E$2:$F$22,2,FALSE)=1,S!$A16=1),S!$G16,IF(AND(Intro!$H$5=2,VLOOKUP('Results %'!T$12,Lists!$E$2:$F$22,2,FALSE)=1),S!$G16,IF(AND(Intro!$H$5=3,S!$A16=1),S!$G16,IF(Intro!$H$5=4,S!$G16,"NA"))))))</f>
        <v>1</v>
      </c>
      <c r="U19" s="3">
        <f>IF(AND(Intro!$H$5=1,VLOOKUP('Results %'!U$12,Lists!$E$2:$F$22,2,FALSE)=0),"NA",IF(AND(Intro!$H$5=2,VLOOKUP('Results %'!U$12,Lists!$E$2:$F$22,2,FALSE)=0),"NA",IF(AND(Intro!$H$5=1,VLOOKUP('Results %'!U$12,Lists!$E$2:$F$22,2,FALSE)=1,T!$A16=1),T!$G16,IF(AND(Intro!$H$5=2,VLOOKUP('Results %'!U$12,Lists!$E$2:$F$22,2,FALSE)=1),T!$G16,IF(AND(Intro!$H$5=3,T!$A16=1),T!$G16,IF(Intro!$H$5=4,T!$G16,"NA"))))))</f>
        <v>3</v>
      </c>
      <c r="V19" s="34">
        <f>IF(AND(Intro!$H$5=1,VLOOKUP('Results %'!V$12,Lists!$E$2:$F$22,2,FALSE)=0),"NA",IF(AND(Intro!$H$5=2,VLOOKUP('Results %'!V$12,Lists!$E$2:$F$22,2,FALSE)=0),"NA",IF(AND(Intro!$H$5=1,VLOOKUP('Results %'!V$12,Lists!$E$2:$F$22,2,FALSE)=1,U!$A16=1),U!$G16,IF(AND(Intro!$H$5=2,VLOOKUP('Results %'!V$12,Lists!$E$2:$F$22,2,FALSE)=1),U!$G16,IF(AND(Intro!$H$5=3,U!$A16=1),U!$G16,IF(Intro!$H$5=4,U!$G16,"NA"))))))</f>
        <v>3</v>
      </c>
    </row>
    <row r="20" spans="1:22" x14ac:dyDescent="0.25">
      <c r="A20" s="65">
        <f t="shared" si="0"/>
        <v>8</v>
      </c>
      <c r="B20" s="32">
        <f>IF(AND(Intro!$H$5=1,VLOOKUP('Results %'!B$12,Lists!$E$2:$F$22,2,FALSE)=0),"NA",IF(AND(Intro!$H$5=2,VLOOKUP('Results %'!B$12,Lists!$E$2:$F$22,2,FALSE)=0),"NA",IF(AND(Intro!$H$5=3,A!A17=1),A!G17,IF(Intro!$H$5=4,A!G17,"NA"))))</f>
        <v>2</v>
      </c>
      <c r="C20" s="6">
        <f>IF(AND(Intro!$H$5=1,VLOOKUP('Results %'!C$12,Lists!$E$2:$F$22,2,FALSE)=0),"NA",IF(AND(Intro!$H$5=2,VLOOKUP('Results %'!C$12,Lists!$E$2:$F$22,2,FALSE)=0),"NA",IF(AND(Intro!$H$5=1,VLOOKUP('Results %'!C$12,Lists!$E$2:$F$22,2,FALSE)=1,B!$A17=1),B!$G17,IF(AND(Intro!$H$5=2,VLOOKUP('Results %'!C$12,Lists!$E$2:$F$22,2,FALSE)=1),B!$G17,IF(AND(Intro!$H$5=3,B!$A17=1),B!$G17,IF(Intro!$H$5=4,B!$G17,"NA"))))))</f>
        <v>3</v>
      </c>
      <c r="D20" s="6">
        <f>IF(AND(Intro!$H$5=1,VLOOKUP('Results %'!D$12,Lists!$E$2:$F$22,2,FALSE)=0),"NA",IF(AND(Intro!$H$5=2,VLOOKUP('Results %'!D$12,Lists!$E$2:$F$22,2,FALSE)=0),"NA",IF(AND(Intro!$H$5=1,VLOOKUP('Results %'!D$12,Lists!$E$2:$F$22,2,FALSE)=1,'C'!$A17=1),'C'!$G17,IF(AND(Intro!$H$5=2,VLOOKUP('Results %'!D$12,Lists!$E$2:$F$22,2,FALSE)=1),'C'!$G17,IF(AND(Intro!$H$5=3,'C'!$A17=1),'C'!$G17,IF(Intro!$H$5=4,'C'!$G17,"NA"))))))</f>
        <v>2</v>
      </c>
      <c r="E20" s="80"/>
      <c r="F20" s="33">
        <f>IF(AND(Intro!$H$5=1,VLOOKUP('Results %'!F$12,Lists!$E$2:$F$22,2,FALSE)=0),"NA",IF(AND(Intro!$H$5=2,VLOOKUP('Results %'!F$12,Lists!$E$2:$F$22,2,FALSE)=0),"NA",IF(AND(Intro!$H$5=1,VLOOKUP('Results %'!F$12,Lists!$E$2:$F$22,2,FALSE)=1,E!$A17=1),E!$G17,IF(AND(Intro!$H$5=2,VLOOKUP('Results %'!F$12,Lists!$E$2:$F$22,2,FALSE)=1),E!$G17,IF(AND(Intro!$H$5=3,E!$A17=1),E!$G17,IF(Intro!$H$5=4,E!$G17,"NA"))))))</f>
        <v>4</v>
      </c>
      <c r="G20" s="32">
        <f>IF(AND(Intro!$H$5=1,VLOOKUP('Results %'!G$12,Lists!$E$2:$F$22,2,FALSE)=0),"NA",IF(AND(Intro!$H$5=2,VLOOKUP('Results %'!G$12,Lists!$E$2:$F$22,2,FALSE)=0),"NA",IF(AND(Intro!$H$5=1,VLOOKUP('Results %'!G$12,Lists!$E$2:$F$22,2,FALSE)=1,F!$A17=1),F!$G17,IF(AND(Intro!$H$5=2,VLOOKUP('Results %'!G$12,Lists!$E$2:$F$22,2,FALSE)=1),F!$G17,IF(AND(Intro!$H$5=3,F!$A17=1),F!$G17,IF(Intro!$H$5=4,F!$G17,"NA"))))))</f>
        <v>3</v>
      </c>
      <c r="H20" s="33">
        <f>IF(AND(Intro!$H$5=1,VLOOKUP('Results %'!H$12,Lists!$E$2:$F$22,2,FALSE)=0),"NA",IF(AND(Intro!$H$5=2,VLOOKUP('Results %'!H$12,Lists!$E$2:$F$22,2,FALSE)=0),"NA",IF(AND(Intro!$H$5=1,VLOOKUP('Results %'!H$12,Lists!$E$2:$F$22,2,FALSE)=1,G!$A17=1),G!$G17,IF(AND(Intro!$H$5=2,VLOOKUP('Results %'!H$12,Lists!$E$2:$F$22,2,FALSE)=1),G!$G17,IF(AND(Intro!$H$5=3,G!$A17=1),G!$G17,IF(Intro!$H$5=4,G!$G17,"NA"))))))</f>
        <v>2</v>
      </c>
      <c r="I20" s="32">
        <f>IF(AND(Intro!$H$5=1,VLOOKUP('Results %'!I$12,Lists!$E$2:$F$22,2,FALSE)=0),"NA",IF(AND(Intro!$H$5=2,VLOOKUP('Results %'!I$12,Lists!$E$2:$F$22,2,FALSE)=0),"NA",IF(AND(Intro!$H$5=1,VLOOKUP('Results %'!I$12,Lists!$E$2:$F$22,2,FALSE)=1,H!$A17=1),H!$G17,IF(AND(Intro!$H$5=2,VLOOKUP('Results %'!I$12,Lists!$E$2:$F$22,2,FALSE)=1),H!$G17,IF(AND(Intro!$H$5=3,H!$A17=1),H!$G17,IF(Intro!$H$5=4,H!$G17,"NA"))))))</f>
        <v>2</v>
      </c>
      <c r="J20" s="6">
        <f>IF(AND(Intro!$H$5=1,VLOOKUP('Results %'!J$12,Lists!$E$2:$F$22,2,FALSE)=0),"NA",IF(AND(Intro!$H$5=2,VLOOKUP('Results %'!J$12,Lists!$E$2:$F$22,2,FALSE)=0),"NA",IF(AND(Intro!$H$5=1,VLOOKUP('Results %'!J$12,Lists!$E$2:$F$22,2,FALSE)=1,I!$A17=1),I!$G17,IF(AND(Intro!$H$5=2,VLOOKUP('Results %'!J$12,Lists!$E$2:$F$22,2,FALSE)=1),I!$G17,IF(AND(Intro!$H$5=3,I!$A17=1),I!$G17,IF(Intro!$H$5=4,I!$G17,"NA"))))))</f>
        <v>2</v>
      </c>
      <c r="K20" s="6">
        <f>IF(AND(Intro!$H$5=1,VLOOKUP('Results %'!K$12,Lists!$E$2:$F$22,2,FALSE)=0),"NA",IF(AND(Intro!$H$5=2,VLOOKUP('Results %'!K$12,Lists!$E$2:$F$22,2,FALSE)=0),"NA",IF(AND(Intro!$H$5=1,VLOOKUP('Results %'!K$12,Lists!$E$2:$F$22,2,FALSE)=1,J!$A20=1),J!$G20,IF(AND(Intro!$H$5=2,VLOOKUP('Results %'!K$12,Lists!$E$2:$F$22,2,FALSE)=1),J!$G20,IF(AND(Intro!$H$5=3,J!$A20=1),J!$G20,IF(Intro!$H$5=4,J!$G20,"NA"))))))</f>
        <v>3</v>
      </c>
      <c r="L20" s="6">
        <f>IF(AND(Intro!$H$5=1,VLOOKUP('Results %'!L$12,Lists!$E$2:$F$22,2,FALSE)=0),"NA",IF(AND(Intro!$H$5=2,VLOOKUP('Results %'!L$12,Lists!$E$2:$F$22,2,FALSE)=0),"NA",IF(AND(Intro!$H$5=1,VLOOKUP('Results %'!L$12,Lists!$E$2:$F$22,2,FALSE)=1,K!$A17=1),K!$G17,IF(AND(Intro!$H$5=2,VLOOKUP('Results %'!L$12,Lists!$E$2:$F$22,2,FALSE)=1),K!$G17,IF(AND(Intro!$H$5=3,K!$A17=1),K!$G17,IF(Intro!$H$5=4,K!$G17,"NA"))))))</f>
        <v>4</v>
      </c>
      <c r="M20" s="6">
        <f>IF(AND(Intro!$H$5=1,VLOOKUP('Results %'!M$12,Lists!$E$2:$F$22,2,FALSE)=0),"NA",IF(AND(Intro!$H$5=2,VLOOKUP('Results %'!M$12,Lists!$E$2:$F$22,2,FALSE)=0),"NA",IF(AND(Intro!$H$5=1,VLOOKUP('Results %'!M$12,Lists!$E$2:$F$22,2,FALSE)=1,L!$A17=1),L!$G17,IF(AND(Intro!$H$5=2,VLOOKUP('Results %'!M$12,Lists!$E$2:$F$22,2,FALSE)=1),L!$G17,IF(AND(Intro!$H$5=3,L!$A17=1),L!$G17,IF(Intro!$H$5=4,L!$G17,"NA"))))))</f>
        <v>2</v>
      </c>
      <c r="N20" s="6">
        <f>IF(AND(Intro!$H$5=1,VLOOKUP('Results %'!N$12,Lists!$E$2:$F$22,2,FALSE)=0),"NA",IF(AND(Intro!$H$5=2,VLOOKUP('Results %'!N$12,Lists!$E$2:$F$22,2,FALSE)=0),"NA",IF(AND(Intro!$H$5=1,VLOOKUP('Results %'!N$12,Lists!$E$2:$F$22,2,FALSE)=1,M!$A17=1),M!$G17,IF(AND(Intro!$H$5=2,VLOOKUP('Results %'!N$12,Lists!$E$2:$F$22,2,FALSE)=1),M!$G17,IF(AND(Intro!$H$5=3,M!$A17=1),M!$G17,IF(Intro!$H$5=4,M!$G17,"NA"))))))</f>
        <v>3</v>
      </c>
      <c r="O20" s="6">
        <f>IF(AND(Intro!$H$5=1,VLOOKUP('Results %'!O$12,Lists!$E$2:$F$22,2,FALSE)=0),"NA",IF(AND(Intro!$H$5=2,VLOOKUP('Results %'!O$12,Lists!$E$2:$F$22,2,FALSE)=0),"NA",IF(AND(Intro!$H$5=1,VLOOKUP('Results %'!O$12,Lists!$E$2:$F$22,2,FALSE)=1,N!$A17=1),N!$G17,IF(AND(Intro!$H$5=2,VLOOKUP('Results %'!O$12,Lists!$E$2:$F$22,2,FALSE)=1),N!$G17,IF(AND(Intro!$H$5=3,N!$A17=1),N!$G17,IF(Intro!$H$5=4,N!$G17,"NA"))))))</f>
        <v>4</v>
      </c>
      <c r="P20" s="6">
        <f>IF(AND(Intro!$H$5=1,VLOOKUP('Results %'!P$12,Lists!$E$2:$F$22,2,FALSE)=0),"NA",IF(AND(Intro!$H$5=2,VLOOKUP('Results %'!P$12,Lists!$E$2:$F$22,2,FALSE)=0),"NA",IF(AND(Intro!$H$5=1,VLOOKUP('Results %'!P$12,Lists!$E$2:$F$22,2,FALSE)=1,O!$A17=1),O!$G17,IF(AND(Intro!$H$5=2,VLOOKUP('Results %'!P$12,Lists!$E$2:$F$22,2,FALSE)=1),O!$G17,IF(AND(Intro!$H$5=3,O!$A17=1),O!$G17,IF(Intro!$H$5=4,O!$G17,"NA"))))))</f>
        <v>2</v>
      </c>
      <c r="Q20" s="3">
        <f>IF(AND(Intro!$H$5=1,VLOOKUP('Results %'!Q$12,Lists!$E$2:$F$22,2,FALSE)=0),"NA",IF(AND(Intro!$H$5=2,VLOOKUP('Results %'!Q$12,Lists!$E$2:$F$22,2,FALSE)=0),"NA",IF(AND(Intro!$H$5=1,VLOOKUP('Results %'!Q$12,Lists!$E$2:$F$22,2,FALSE)=1,P!$A17=1),P!$G17,IF(AND(Intro!$H$5=2,VLOOKUP('Results %'!Q$12,Lists!$E$2:$F$22,2,FALSE)=1),P!$G17,IF(AND(Intro!$H$5=3,P!$A17=1),P!$G17,IF(Intro!$H$5=4,P!$G17,"NA"))))))</f>
        <v>3</v>
      </c>
      <c r="R20" s="34">
        <f>IF(AND(Intro!$H$5=1,VLOOKUP('Results %'!R$12,Lists!$E$2:$F$22,2,FALSE)=0),"NA",IF(AND(Intro!$H$5=2,VLOOKUP('Results %'!R$12,Lists!$E$2:$F$22,2,FALSE)=0),"NA",IF(AND(Intro!$H$5=1,VLOOKUP('Results %'!R$12,Lists!$E$2:$F$22,2,FALSE)=1,Q!$A17=1),Q!$G17,IF(AND(Intro!$H$5=2,VLOOKUP('Results %'!R$12,Lists!$E$2:$F$22,2,FALSE)=1),Q!$G17,IF(AND(Intro!$H$5=3,Q!$A17=1),Q!$G17,IF(Intro!$H$5=4,Q!$G17,"NA"))))))</f>
        <v>3</v>
      </c>
      <c r="S20" s="31">
        <f>IF(AND(Intro!$H$5=1,VLOOKUP('Results %'!S$12,Lists!$E$2:$F$22,2,FALSE)=0),"NA",IF(AND(Intro!$H$5=2,VLOOKUP('Results %'!S$12,Lists!$E$2:$F$22,2,FALSE)=0),"NA",IF(AND(Intro!$H$5=1,VLOOKUP('Results %'!S$12,Lists!$E$2:$F$22,2,FALSE)=1,'R'!$A17=1),'R'!$G17,IF(AND(Intro!$H$5=2,VLOOKUP('Results %'!S$12,Lists!$E$2:$F$22,2,FALSE)=1),'R'!$G17,IF(AND(Intro!$H$5=3,'R'!$A17=1),'R'!$G17,IF(Intro!$H$5=4,'R'!$G17,"NA"))))))</f>
        <v>3</v>
      </c>
      <c r="T20" s="3">
        <f>IF(AND(Intro!$H$5=1,VLOOKUP('Results %'!T$12,Lists!$E$2:$F$22,2,FALSE)=0),"NA",IF(AND(Intro!$H$5=2,VLOOKUP('Results %'!T$12,Lists!$E$2:$F$22,2,FALSE)=0),"NA",IF(AND(Intro!$H$5=1,VLOOKUP('Results %'!T$12,Lists!$E$2:$F$22,2,FALSE)=1,S!$A17=1),S!$G17,IF(AND(Intro!$H$5=2,VLOOKUP('Results %'!T$12,Lists!$E$2:$F$22,2,FALSE)=1),S!$G17,IF(AND(Intro!$H$5=3,S!$A17=1),S!$G17,IF(Intro!$H$5=4,S!$G17,"NA"))))))</f>
        <v>2</v>
      </c>
      <c r="U20" s="3">
        <f>IF(AND(Intro!$H$5=1,VLOOKUP('Results %'!U$12,Lists!$E$2:$F$22,2,FALSE)=0),"NA",IF(AND(Intro!$H$5=2,VLOOKUP('Results %'!U$12,Lists!$E$2:$F$22,2,FALSE)=0),"NA",IF(AND(Intro!$H$5=1,VLOOKUP('Results %'!U$12,Lists!$E$2:$F$22,2,FALSE)=1,T!$A17=1),T!$G17,IF(AND(Intro!$H$5=2,VLOOKUP('Results %'!U$12,Lists!$E$2:$F$22,2,FALSE)=1),T!$G17,IF(AND(Intro!$H$5=3,T!$A17=1),T!$G17,IF(Intro!$H$5=4,T!$G17,"NA"))))))</f>
        <v>4</v>
      </c>
      <c r="V20" s="34">
        <f>IF(AND(Intro!$H$5=1,VLOOKUP('Results %'!V$12,Lists!$E$2:$F$22,2,FALSE)=0),"NA",IF(AND(Intro!$H$5=2,VLOOKUP('Results %'!V$12,Lists!$E$2:$F$22,2,FALSE)=0),"NA",IF(AND(Intro!$H$5=1,VLOOKUP('Results %'!V$12,Lists!$E$2:$F$22,2,FALSE)=1,U!$A17=1),U!$G17,IF(AND(Intro!$H$5=2,VLOOKUP('Results %'!V$12,Lists!$E$2:$F$22,2,FALSE)=1),U!$G17,IF(AND(Intro!$H$5=3,U!$A17=1),U!$G17,IF(Intro!$H$5=4,U!$G17,"NA"))))))</f>
        <v>3</v>
      </c>
    </row>
    <row r="21" spans="1:22" x14ac:dyDescent="0.25">
      <c r="A21" s="65">
        <f t="shared" si="0"/>
        <v>9</v>
      </c>
      <c r="B21" s="32">
        <f>IF(AND(Intro!$H$5=1,VLOOKUP('Results %'!B$12,Lists!$E$2:$F$22,2,FALSE)=0),"NA",IF(AND(Intro!$H$5=2,VLOOKUP('Results %'!B$12,Lists!$E$2:$F$22,2,FALSE)=0),"NA",IF(AND(Intro!$H$5=3,A!A18=1),A!G18,IF(Intro!$H$5=4,A!G18,"NA"))))</f>
        <v>3</v>
      </c>
      <c r="C21" s="6">
        <f>IF(AND(Intro!$H$5=1,VLOOKUP('Results %'!C$12,Lists!$E$2:$F$22,2,FALSE)=0),"NA",IF(AND(Intro!$H$5=2,VLOOKUP('Results %'!C$12,Lists!$E$2:$F$22,2,FALSE)=0),"NA",IF(AND(Intro!$H$5=1,VLOOKUP('Results %'!C$12,Lists!$E$2:$F$22,2,FALSE)=1,B!$A18=1),B!$G18,IF(AND(Intro!$H$5=2,VLOOKUP('Results %'!C$12,Lists!$E$2:$F$22,2,FALSE)=1),B!$G18,IF(AND(Intro!$H$5=3,B!$A18=1),B!$G18,IF(Intro!$H$5=4,B!$G18,"NA"))))))</f>
        <v>3</v>
      </c>
      <c r="D21" s="6">
        <f>IF(AND(Intro!$H$5=1,VLOOKUP('Results %'!D$12,Lists!$E$2:$F$22,2,FALSE)=0),"NA",IF(AND(Intro!$H$5=2,VLOOKUP('Results %'!D$12,Lists!$E$2:$F$22,2,FALSE)=0),"NA",IF(AND(Intro!$H$5=1,VLOOKUP('Results %'!D$12,Lists!$E$2:$F$22,2,FALSE)=1,'C'!$A18=1),'C'!$G18,IF(AND(Intro!$H$5=2,VLOOKUP('Results %'!D$12,Lists!$E$2:$F$22,2,FALSE)=1),'C'!$G18,IF(AND(Intro!$H$5=3,'C'!$A18=1),'C'!$G18,IF(Intro!$H$5=4,'C'!$G18,"NA"))))))</f>
        <v>4</v>
      </c>
      <c r="E21" s="80"/>
      <c r="F21" s="33">
        <f>IF(AND(Intro!$H$5=1,VLOOKUP('Results %'!F$12,Lists!$E$2:$F$22,2,FALSE)=0),"NA",IF(AND(Intro!$H$5=2,VLOOKUP('Results %'!F$12,Lists!$E$2:$F$22,2,FALSE)=0),"NA",IF(AND(Intro!$H$5=1,VLOOKUP('Results %'!F$12,Lists!$E$2:$F$22,2,FALSE)=1,E!$A18=1),E!$G18,IF(AND(Intro!$H$5=2,VLOOKUP('Results %'!F$12,Lists!$E$2:$F$22,2,FALSE)=1),E!$G18,IF(AND(Intro!$H$5=3,E!$A18=1),E!$G18,IF(Intro!$H$5=4,E!$G18,"NA"))))))</f>
        <v>1</v>
      </c>
      <c r="G21" s="32">
        <f>IF(AND(Intro!$H$5=1,VLOOKUP('Results %'!G$12,Lists!$E$2:$F$22,2,FALSE)=0),"NA",IF(AND(Intro!$H$5=2,VLOOKUP('Results %'!G$12,Lists!$E$2:$F$22,2,FALSE)=0),"NA",IF(AND(Intro!$H$5=1,VLOOKUP('Results %'!G$12,Lists!$E$2:$F$22,2,FALSE)=1,F!$A18=1),F!$G18,IF(AND(Intro!$H$5=2,VLOOKUP('Results %'!G$12,Lists!$E$2:$F$22,2,FALSE)=1),F!$G18,IF(AND(Intro!$H$5=3,F!$A18=1),F!$G18,IF(Intro!$H$5=4,F!$G18,"NA"))))))</f>
        <v>2</v>
      </c>
      <c r="H21" s="33">
        <f>IF(AND(Intro!$H$5=1,VLOOKUP('Results %'!H$12,Lists!$E$2:$F$22,2,FALSE)=0),"NA",IF(AND(Intro!$H$5=2,VLOOKUP('Results %'!H$12,Lists!$E$2:$F$22,2,FALSE)=0),"NA",IF(AND(Intro!$H$5=1,VLOOKUP('Results %'!H$12,Lists!$E$2:$F$22,2,FALSE)=1,G!$A18=1),G!$G18,IF(AND(Intro!$H$5=2,VLOOKUP('Results %'!H$12,Lists!$E$2:$F$22,2,FALSE)=1),G!$G18,IF(AND(Intro!$H$5=3,G!$A18=1),G!$G18,IF(Intro!$H$5=4,G!$G18,"NA"))))))</f>
        <v>4</v>
      </c>
      <c r="I21" s="32">
        <f>IF(AND(Intro!$H$5=1,VLOOKUP('Results %'!I$12,Lists!$E$2:$F$22,2,FALSE)=0),"NA",IF(AND(Intro!$H$5=2,VLOOKUP('Results %'!I$12,Lists!$E$2:$F$22,2,FALSE)=0),"NA",IF(AND(Intro!$H$5=1,VLOOKUP('Results %'!I$12,Lists!$E$2:$F$22,2,FALSE)=1,H!$A18=1),H!$G18,IF(AND(Intro!$H$5=2,VLOOKUP('Results %'!I$12,Lists!$E$2:$F$22,2,FALSE)=1),H!$G18,IF(AND(Intro!$H$5=3,H!$A18=1),H!$G18,IF(Intro!$H$5=4,H!$G18,"NA"))))))</f>
        <v>2</v>
      </c>
      <c r="J21" s="6">
        <f>IF(AND(Intro!$H$5=1,VLOOKUP('Results %'!J$12,Lists!$E$2:$F$22,2,FALSE)=0),"NA",IF(AND(Intro!$H$5=2,VLOOKUP('Results %'!J$12,Lists!$E$2:$F$22,2,FALSE)=0),"NA",IF(AND(Intro!$H$5=1,VLOOKUP('Results %'!J$12,Lists!$E$2:$F$22,2,FALSE)=1,I!$A18=1),I!$G18,IF(AND(Intro!$H$5=2,VLOOKUP('Results %'!J$12,Lists!$E$2:$F$22,2,FALSE)=1),I!$G18,IF(AND(Intro!$H$5=3,I!$A18=1),I!$G18,IF(Intro!$H$5=4,I!$G18,"NA"))))))</f>
        <v>4</v>
      </c>
      <c r="K21" s="6">
        <f>IF(AND(Intro!$H$5=1,VLOOKUP('Results %'!K$12,Lists!$E$2:$F$22,2,FALSE)=0),"NA",IF(AND(Intro!$H$5=2,VLOOKUP('Results %'!K$12,Lists!$E$2:$F$22,2,FALSE)=0),"NA",IF(AND(Intro!$H$5=1,VLOOKUP('Results %'!K$12,Lists!$E$2:$F$22,2,FALSE)=1,J!$A21=1),J!$G21,IF(AND(Intro!$H$5=2,VLOOKUP('Results %'!K$12,Lists!$E$2:$F$22,2,FALSE)=1),J!$G21,IF(AND(Intro!$H$5=3,J!$A21=1),J!$G21,IF(Intro!$H$5=4,J!$G21,"NA"))))))</f>
        <v>4</v>
      </c>
      <c r="L21" s="6">
        <f>IF(AND(Intro!$H$5=1,VLOOKUP('Results %'!L$12,Lists!$E$2:$F$22,2,FALSE)=0),"NA",IF(AND(Intro!$H$5=2,VLOOKUP('Results %'!L$12,Lists!$E$2:$F$22,2,FALSE)=0),"NA",IF(AND(Intro!$H$5=1,VLOOKUP('Results %'!L$12,Lists!$E$2:$F$22,2,FALSE)=1,K!$A18=1),K!$G18,IF(AND(Intro!$H$5=2,VLOOKUP('Results %'!L$12,Lists!$E$2:$F$22,2,FALSE)=1),K!$G18,IF(AND(Intro!$H$5=3,K!$A18=1),K!$G18,IF(Intro!$H$5=4,K!$G18,"NA"))))))</f>
        <v>3</v>
      </c>
      <c r="M21" s="6">
        <f>IF(AND(Intro!$H$5=1,VLOOKUP('Results %'!M$12,Lists!$E$2:$F$22,2,FALSE)=0),"NA",IF(AND(Intro!$H$5=2,VLOOKUP('Results %'!M$12,Lists!$E$2:$F$22,2,FALSE)=0),"NA",IF(AND(Intro!$H$5=1,VLOOKUP('Results %'!M$12,Lists!$E$2:$F$22,2,FALSE)=1,L!$A18=1),L!$G18,IF(AND(Intro!$H$5=2,VLOOKUP('Results %'!M$12,Lists!$E$2:$F$22,2,FALSE)=1),L!$G18,IF(AND(Intro!$H$5=3,L!$A18=1),L!$G18,IF(Intro!$H$5=4,L!$G18,"NA"))))))</f>
        <v>3</v>
      </c>
      <c r="N21" s="6">
        <f>IF(AND(Intro!$H$5=1,VLOOKUP('Results %'!N$12,Lists!$E$2:$F$22,2,FALSE)=0),"NA",IF(AND(Intro!$H$5=2,VLOOKUP('Results %'!N$12,Lists!$E$2:$F$22,2,FALSE)=0),"NA",IF(AND(Intro!$H$5=1,VLOOKUP('Results %'!N$12,Lists!$E$2:$F$22,2,FALSE)=1,M!$A18=1),M!$G18,IF(AND(Intro!$H$5=2,VLOOKUP('Results %'!N$12,Lists!$E$2:$F$22,2,FALSE)=1),M!$G18,IF(AND(Intro!$H$5=3,M!$A18=1),M!$G18,IF(Intro!$H$5=4,M!$G18,"NA"))))))</f>
        <v>2</v>
      </c>
      <c r="O21" s="6">
        <f>IF(AND(Intro!$H$5=1,VLOOKUP('Results %'!O$12,Lists!$E$2:$F$22,2,FALSE)=0),"NA",IF(AND(Intro!$H$5=2,VLOOKUP('Results %'!O$12,Lists!$E$2:$F$22,2,FALSE)=0),"NA",IF(AND(Intro!$H$5=1,VLOOKUP('Results %'!O$12,Lists!$E$2:$F$22,2,FALSE)=1,N!$A18=1),N!$G18,IF(AND(Intro!$H$5=2,VLOOKUP('Results %'!O$12,Lists!$E$2:$F$22,2,FALSE)=1),N!$G18,IF(AND(Intro!$H$5=3,N!$A18=1),N!$G18,IF(Intro!$H$5=4,N!$G18,"NA"))))))</f>
        <v>2</v>
      </c>
      <c r="P21" s="6">
        <f>IF(AND(Intro!$H$5=1,VLOOKUP('Results %'!P$12,Lists!$E$2:$F$22,2,FALSE)=0),"NA",IF(AND(Intro!$H$5=2,VLOOKUP('Results %'!P$12,Lists!$E$2:$F$22,2,FALSE)=0),"NA",IF(AND(Intro!$H$5=1,VLOOKUP('Results %'!P$12,Lists!$E$2:$F$22,2,FALSE)=1,O!$A18=1),O!$G18,IF(AND(Intro!$H$5=2,VLOOKUP('Results %'!P$12,Lists!$E$2:$F$22,2,FALSE)=1),O!$G18,IF(AND(Intro!$H$5=3,O!$A18=1),O!$G18,IF(Intro!$H$5=4,O!$G18,"NA"))))))</f>
        <v>2</v>
      </c>
      <c r="Q21" s="3">
        <f>IF(AND(Intro!$H$5=1,VLOOKUP('Results %'!Q$12,Lists!$E$2:$F$22,2,FALSE)=0),"NA",IF(AND(Intro!$H$5=2,VLOOKUP('Results %'!Q$12,Lists!$E$2:$F$22,2,FALSE)=0),"NA",IF(AND(Intro!$H$5=1,VLOOKUP('Results %'!Q$12,Lists!$E$2:$F$22,2,FALSE)=1,P!$A18=1),P!$G18,IF(AND(Intro!$H$5=2,VLOOKUP('Results %'!Q$12,Lists!$E$2:$F$22,2,FALSE)=1),P!$G18,IF(AND(Intro!$H$5=3,P!$A18=1),P!$G18,IF(Intro!$H$5=4,P!$G18,"NA"))))))</f>
        <v>3</v>
      </c>
      <c r="R21" s="34">
        <f>IF(AND(Intro!$H$5=1,VLOOKUP('Results %'!R$12,Lists!$E$2:$F$22,2,FALSE)=0),"NA",IF(AND(Intro!$H$5=2,VLOOKUP('Results %'!R$12,Lists!$E$2:$F$22,2,FALSE)=0),"NA",IF(AND(Intro!$H$5=1,VLOOKUP('Results %'!R$12,Lists!$E$2:$F$22,2,FALSE)=1,Q!$A18=1),Q!$G18,IF(AND(Intro!$H$5=2,VLOOKUP('Results %'!R$12,Lists!$E$2:$F$22,2,FALSE)=1),Q!$G18,IF(AND(Intro!$H$5=3,Q!$A18=1),Q!$G18,IF(Intro!$H$5=4,Q!$G18,"NA"))))))</f>
        <v>4</v>
      </c>
      <c r="S21" s="31">
        <f>IF(AND(Intro!$H$5=1,VLOOKUP('Results %'!S$12,Lists!$E$2:$F$22,2,FALSE)=0),"NA",IF(AND(Intro!$H$5=2,VLOOKUP('Results %'!S$12,Lists!$E$2:$F$22,2,FALSE)=0),"NA",IF(AND(Intro!$H$5=1,VLOOKUP('Results %'!S$12,Lists!$E$2:$F$22,2,FALSE)=1,'R'!$A18=1),'R'!$G18,IF(AND(Intro!$H$5=2,VLOOKUP('Results %'!S$12,Lists!$E$2:$F$22,2,FALSE)=1),'R'!$G18,IF(AND(Intro!$H$5=3,'R'!$A18=1),'R'!$G18,IF(Intro!$H$5=4,'R'!$G18,"NA"))))))</f>
        <v>3</v>
      </c>
      <c r="T21" s="3">
        <f>IF(AND(Intro!$H$5=1,VLOOKUP('Results %'!T$12,Lists!$E$2:$F$22,2,FALSE)=0),"NA",IF(AND(Intro!$H$5=2,VLOOKUP('Results %'!T$12,Lists!$E$2:$F$22,2,FALSE)=0),"NA",IF(AND(Intro!$H$5=1,VLOOKUP('Results %'!T$12,Lists!$E$2:$F$22,2,FALSE)=1,S!$A18=1),S!$G18,IF(AND(Intro!$H$5=2,VLOOKUP('Results %'!T$12,Lists!$E$2:$F$22,2,FALSE)=1),S!$G18,IF(AND(Intro!$H$5=3,S!$A18=1),S!$G18,IF(Intro!$H$5=4,S!$G18,"NA"))))))</f>
        <v>3</v>
      </c>
      <c r="U21" s="3">
        <f>IF(AND(Intro!$H$5=1,VLOOKUP('Results %'!U$12,Lists!$E$2:$F$22,2,FALSE)=0),"NA",IF(AND(Intro!$H$5=2,VLOOKUP('Results %'!U$12,Lists!$E$2:$F$22,2,FALSE)=0),"NA",IF(AND(Intro!$H$5=1,VLOOKUP('Results %'!U$12,Lists!$E$2:$F$22,2,FALSE)=1,T!$A18=1),T!$G18,IF(AND(Intro!$H$5=2,VLOOKUP('Results %'!U$12,Lists!$E$2:$F$22,2,FALSE)=1),T!$G18,IF(AND(Intro!$H$5=3,T!$A18=1),T!$G18,IF(Intro!$H$5=4,T!$G18,"NA"))))))</f>
        <v>2</v>
      </c>
      <c r="V21" s="34">
        <f>IF(AND(Intro!$H$5=1,VLOOKUP('Results %'!V$12,Lists!$E$2:$F$22,2,FALSE)=0),"NA",IF(AND(Intro!$H$5=2,VLOOKUP('Results %'!V$12,Lists!$E$2:$F$22,2,FALSE)=0),"NA",IF(AND(Intro!$H$5=1,VLOOKUP('Results %'!V$12,Lists!$E$2:$F$22,2,FALSE)=1,U!$A18=1),U!$G18,IF(AND(Intro!$H$5=2,VLOOKUP('Results %'!V$12,Lists!$E$2:$F$22,2,FALSE)=1),U!$G18,IF(AND(Intro!$H$5=3,U!$A18=1),U!$G18,IF(Intro!$H$5=4,U!$G18,"NA"))))))</f>
        <v>3</v>
      </c>
    </row>
    <row r="22" spans="1:22" x14ac:dyDescent="0.25">
      <c r="A22" s="65">
        <f t="shared" si="0"/>
        <v>10</v>
      </c>
      <c r="B22" s="32">
        <f>IF(AND(Intro!$H$5=1,VLOOKUP('Results %'!B$12,Lists!$E$2:$F$22,2,FALSE)=0),"NA",IF(AND(Intro!$H$5=2,VLOOKUP('Results %'!B$12,Lists!$E$2:$F$22,2,FALSE)=0),"NA",IF(AND(Intro!$H$5=3,A!A19=1),A!G19,IF(Intro!$H$5=4,A!G19,"NA"))))</f>
        <v>1</v>
      </c>
      <c r="C22" s="6">
        <f>IF(AND(Intro!$H$5=1,VLOOKUP('Results %'!C$12,Lists!$E$2:$F$22,2,FALSE)=0),"NA",IF(AND(Intro!$H$5=2,VLOOKUP('Results %'!C$12,Lists!$E$2:$F$22,2,FALSE)=0),"NA",IF(AND(Intro!$H$5=1,VLOOKUP('Results %'!C$12,Lists!$E$2:$F$22,2,FALSE)=1,B!$A19=1),B!$G19,IF(AND(Intro!$H$5=2,VLOOKUP('Results %'!C$12,Lists!$E$2:$F$22,2,FALSE)=1),B!$G19,IF(AND(Intro!$H$5=3,B!$A19=1),B!$G19,IF(Intro!$H$5=4,B!$G19,"NA"))))))</f>
        <v>3</v>
      </c>
      <c r="D22" s="6">
        <f>IF(AND(Intro!$H$5=1,VLOOKUP('Results %'!D$12,Lists!$E$2:$F$22,2,FALSE)=0),"NA",IF(AND(Intro!$H$5=2,VLOOKUP('Results %'!D$12,Lists!$E$2:$F$22,2,FALSE)=0),"NA",IF(AND(Intro!$H$5=1,VLOOKUP('Results %'!D$12,Lists!$E$2:$F$22,2,FALSE)=1,'C'!$A19=1),'C'!$G19,IF(AND(Intro!$H$5=2,VLOOKUP('Results %'!D$12,Lists!$E$2:$F$22,2,FALSE)=1),'C'!$G19,IF(AND(Intro!$H$5=3,'C'!$A19=1),'C'!$G19,IF(Intro!$H$5=4,'C'!$G19,"NA"))))))</f>
        <v>2</v>
      </c>
      <c r="E22" s="80"/>
      <c r="F22" s="33">
        <f>IF(AND(Intro!$H$5=1,VLOOKUP('Results %'!F$12,Lists!$E$2:$F$22,2,FALSE)=0),"NA",IF(AND(Intro!$H$5=2,VLOOKUP('Results %'!F$12,Lists!$E$2:$F$22,2,FALSE)=0),"NA",IF(AND(Intro!$H$5=1,VLOOKUP('Results %'!F$12,Lists!$E$2:$F$22,2,FALSE)=1,E!$A19=1),E!$G19,IF(AND(Intro!$H$5=2,VLOOKUP('Results %'!F$12,Lists!$E$2:$F$22,2,FALSE)=1),E!$G19,IF(AND(Intro!$H$5=3,E!$A19=1),E!$G19,IF(Intro!$H$5=4,E!$G19,"NA"))))))</f>
        <v>2</v>
      </c>
      <c r="G22" s="32">
        <f>IF(AND(Intro!$H$5=1,VLOOKUP('Results %'!G$12,Lists!$E$2:$F$22,2,FALSE)=0),"NA",IF(AND(Intro!$H$5=2,VLOOKUP('Results %'!G$12,Lists!$E$2:$F$22,2,FALSE)=0),"NA",IF(AND(Intro!$H$5=1,VLOOKUP('Results %'!G$12,Lists!$E$2:$F$22,2,FALSE)=1,F!$A19=1),F!$G19,IF(AND(Intro!$H$5=2,VLOOKUP('Results %'!G$12,Lists!$E$2:$F$22,2,FALSE)=1),F!$G19,IF(AND(Intro!$H$5=3,F!$A19=1),F!$G19,IF(Intro!$H$5=4,F!$G19,"NA"))))))</f>
        <v>4</v>
      </c>
      <c r="H22" s="33">
        <f>IF(AND(Intro!$H$5=1,VLOOKUP('Results %'!H$12,Lists!$E$2:$F$22,2,FALSE)=0),"NA",IF(AND(Intro!$H$5=2,VLOOKUP('Results %'!H$12,Lists!$E$2:$F$22,2,FALSE)=0),"NA",IF(AND(Intro!$H$5=1,VLOOKUP('Results %'!H$12,Lists!$E$2:$F$22,2,FALSE)=1,G!$A19=1),G!$G19,IF(AND(Intro!$H$5=2,VLOOKUP('Results %'!H$12,Lists!$E$2:$F$22,2,FALSE)=1),G!$G19,IF(AND(Intro!$H$5=3,G!$A19=1),G!$G19,IF(Intro!$H$5=4,G!$G19,"NA"))))))</f>
        <v>4</v>
      </c>
      <c r="I22" s="32">
        <f>IF(AND(Intro!$H$5=1,VLOOKUP('Results %'!I$12,Lists!$E$2:$F$22,2,FALSE)=0),"NA",IF(AND(Intro!$H$5=2,VLOOKUP('Results %'!I$12,Lists!$E$2:$F$22,2,FALSE)=0),"NA",IF(AND(Intro!$H$5=1,VLOOKUP('Results %'!I$12,Lists!$E$2:$F$22,2,FALSE)=1,H!$A19=1),H!$G19,IF(AND(Intro!$H$5=2,VLOOKUP('Results %'!I$12,Lists!$E$2:$F$22,2,FALSE)=1),H!$G19,IF(AND(Intro!$H$5=3,H!$A19=1),H!$G19,IF(Intro!$H$5=4,H!$G19,"NA"))))))</f>
        <v>3</v>
      </c>
      <c r="J22" s="6">
        <f>IF(AND(Intro!$H$5=1,VLOOKUP('Results %'!J$12,Lists!$E$2:$F$22,2,FALSE)=0),"NA",IF(AND(Intro!$H$5=2,VLOOKUP('Results %'!J$12,Lists!$E$2:$F$22,2,FALSE)=0),"NA",IF(AND(Intro!$H$5=1,VLOOKUP('Results %'!J$12,Lists!$E$2:$F$22,2,FALSE)=1,I!$A19=1),I!$G19,IF(AND(Intro!$H$5=2,VLOOKUP('Results %'!J$12,Lists!$E$2:$F$22,2,FALSE)=1),I!$G19,IF(AND(Intro!$H$5=3,I!$A19=1),I!$G19,IF(Intro!$H$5=4,I!$G19,"NA"))))))</f>
        <v>3</v>
      </c>
      <c r="K22" s="6">
        <f>IF(AND(Intro!$H$5=1,VLOOKUP('Results %'!K$12,Lists!$E$2:$F$22,2,FALSE)=0),"NA",IF(AND(Intro!$H$5=2,VLOOKUP('Results %'!K$12,Lists!$E$2:$F$22,2,FALSE)=0),"NA",IF(AND(Intro!$H$5=1,VLOOKUP('Results %'!K$12,Lists!$E$2:$F$22,2,FALSE)=1,J!$A23=1),J!$G23,IF(AND(Intro!$H$5=2,VLOOKUP('Results %'!K$12,Lists!$E$2:$F$22,2,FALSE)=1),J!$G23,IF(AND(Intro!$H$5=3,J!$A23=1),J!$G23,IF(Intro!$H$5=4,J!$G23,"NA"))))))</f>
        <v>3</v>
      </c>
      <c r="L22" s="6">
        <f>IF(AND(Intro!$H$5=1,VLOOKUP('Results %'!L$12,Lists!$E$2:$F$22,2,FALSE)=0),"NA",IF(AND(Intro!$H$5=2,VLOOKUP('Results %'!L$12,Lists!$E$2:$F$22,2,FALSE)=0),"NA",IF(AND(Intro!$H$5=1,VLOOKUP('Results %'!L$12,Lists!$E$2:$F$22,2,FALSE)=1,K!$A19=1),K!$G19,IF(AND(Intro!$H$5=2,VLOOKUP('Results %'!L$12,Lists!$E$2:$F$22,2,FALSE)=1),K!$G19,IF(AND(Intro!$H$5=3,K!$A19=1),K!$G19,IF(Intro!$H$5=4,K!$G19,"NA"))))))</f>
        <v>3</v>
      </c>
      <c r="M22" s="6">
        <f>IF(AND(Intro!$H$5=1,VLOOKUP('Results %'!M$12,Lists!$E$2:$F$22,2,FALSE)=0),"NA",IF(AND(Intro!$H$5=2,VLOOKUP('Results %'!M$12,Lists!$E$2:$F$22,2,FALSE)=0),"NA",IF(AND(Intro!$H$5=1,VLOOKUP('Results %'!M$12,Lists!$E$2:$F$22,2,FALSE)=1,L!$A19=1),L!$G19,IF(AND(Intro!$H$5=2,VLOOKUP('Results %'!M$12,Lists!$E$2:$F$22,2,FALSE)=1),L!$G19,IF(AND(Intro!$H$5=3,L!$A19=1),L!$G19,IF(Intro!$H$5=4,L!$G19,"NA"))))))</f>
        <v>3</v>
      </c>
      <c r="N22" s="6">
        <f>IF(AND(Intro!$H$5=1,VLOOKUP('Results %'!N$12,Lists!$E$2:$F$22,2,FALSE)=0),"NA",IF(AND(Intro!$H$5=2,VLOOKUP('Results %'!N$12,Lists!$E$2:$F$22,2,FALSE)=0),"NA",IF(AND(Intro!$H$5=1,VLOOKUP('Results %'!N$12,Lists!$E$2:$F$22,2,FALSE)=1,M!$A19=1),M!$G19,IF(AND(Intro!$H$5=2,VLOOKUP('Results %'!N$12,Lists!$E$2:$F$22,2,FALSE)=1),M!$G19,IF(AND(Intro!$H$5=3,M!$A19=1),M!$G19,IF(Intro!$H$5=4,M!$G19,"NA"))))))</f>
        <v>4</v>
      </c>
      <c r="O22" s="6">
        <f>IF(AND(Intro!$H$5=1,VLOOKUP('Results %'!O$12,Lists!$E$2:$F$22,2,FALSE)=0),"NA",IF(AND(Intro!$H$5=2,VLOOKUP('Results %'!O$12,Lists!$E$2:$F$22,2,FALSE)=0),"NA",IF(AND(Intro!$H$5=1,VLOOKUP('Results %'!O$12,Lists!$E$2:$F$22,2,FALSE)=1,N!$A19=1),N!$G19,IF(AND(Intro!$H$5=2,VLOOKUP('Results %'!O$12,Lists!$E$2:$F$22,2,FALSE)=1),N!$G19,IF(AND(Intro!$H$5=3,N!$A19=1),N!$G19,IF(Intro!$H$5=4,N!$G19,"NA"))))))</f>
        <v>3</v>
      </c>
      <c r="P22" s="6">
        <f>IF(AND(Intro!$H$5=1,VLOOKUP('Results %'!P$12,Lists!$E$2:$F$22,2,FALSE)=0),"NA",IF(AND(Intro!$H$5=2,VLOOKUP('Results %'!P$12,Lists!$E$2:$F$22,2,FALSE)=0),"NA",IF(AND(Intro!$H$5=1,VLOOKUP('Results %'!P$12,Lists!$E$2:$F$22,2,FALSE)=1,O!$A19=1),O!$G19,IF(AND(Intro!$H$5=2,VLOOKUP('Results %'!P$12,Lists!$E$2:$F$22,2,FALSE)=1),O!$G19,IF(AND(Intro!$H$5=3,O!$A19=1),O!$G19,IF(Intro!$H$5=4,O!$G19,"NA"))))))</f>
        <v>1</v>
      </c>
      <c r="Q22" s="3">
        <f>IF(AND(Intro!$H$5=1,VLOOKUP('Results %'!Q$12,Lists!$E$2:$F$22,2,FALSE)=0),"NA",IF(AND(Intro!$H$5=2,VLOOKUP('Results %'!Q$12,Lists!$E$2:$F$22,2,FALSE)=0),"NA",IF(AND(Intro!$H$5=1,VLOOKUP('Results %'!Q$12,Lists!$E$2:$F$22,2,FALSE)=1,P!$A19=1),P!$G19,IF(AND(Intro!$H$5=2,VLOOKUP('Results %'!Q$12,Lists!$E$2:$F$22,2,FALSE)=1),P!$G19,IF(AND(Intro!$H$5=3,P!$A19=1),P!$G19,IF(Intro!$H$5=4,P!$G19,"NA"))))))</f>
        <v>2</v>
      </c>
      <c r="R22" s="34">
        <f>IF(AND(Intro!$H$5=1,VLOOKUP('Results %'!R$12,Lists!$E$2:$F$22,2,FALSE)=0),"NA",IF(AND(Intro!$H$5=2,VLOOKUP('Results %'!R$12,Lists!$E$2:$F$22,2,FALSE)=0),"NA",IF(AND(Intro!$H$5=1,VLOOKUP('Results %'!R$12,Lists!$E$2:$F$22,2,FALSE)=1,Q!$A19=1),Q!$G19,IF(AND(Intro!$H$5=2,VLOOKUP('Results %'!R$12,Lists!$E$2:$F$22,2,FALSE)=1),Q!$G19,IF(AND(Intro!$H$5=3,Q!$A19=1),Q!$G19,IF(Intro!$H$5=4,Q!$G19,"NA"))))))</f>
        <v>3</v>
      </c>
      <c r="S22" s="31">
        <f>IF(AND(Intro!$H$5=1,VLOOKUP('Results %'!S$12,Lists!$E$2:$F$22,2,FALSE)=0),"NA",IF(AND(Intro!$H$5=2,VLOOKUP('Results %'!S$12,Lists!$E$2:$F$22,2,FALSE)=0),"NA",IF(AND(Intro!$H$5=1,VLOOKUP('Results %'!S$12,Lists!$E$2:$F$22,2,FALSE)=1,'R'!$A19=1),'R'!$G19,IF(AND(Intro!$H$5=2,VLOOKUP('Results %'!S$12,Lists!$E$2:$F$22,2,FALSE)=1),'R'!$G19,IF(AND(Intro!$H$5=3,'R'!$A19=1),'R'!$G19,IF(Intro!$H$5=4,'R'!$G19,"NA"))))))</f>
        <v>4</v>
      </c>
      <c r="T22" s="3">
        <f>IF(AND(Intro!$H$5=1,VLOOKUP('Results %'!T$12,Lists!$E$2:$F$22,2,FALSE)=0),"NA",IF(AND(Intro!$H$5=2,VLOOKUP('Results %'!T$12,Lists!$E$2:$F$22,2,FALSE)=0),"NA",IF(AND(Intro!$H$5=1,VLOOKUP('Results %'!T$12,Lists!$E$2:$F$22,2,FALSE)=1,S!$A19=1),S!$G19,IF(AND(Intro!$H$5=2,VLOOKUP('Results %'!T$12,Lists!$E$2:$F$22,2,FALSE)=1),S!$G19,IF(AND(Intro!$H$5=3,S!$A19=1),S!$G19,IF(Intro!$H$5=4,S!$G19,"NA"))))))</f>
        <v>4</v>
      </c>
      <c r="U22" s="3">
        <f>IF(AND(Intro!$H$5=1,VLOOKUP('Results %'!U$12,Lists!$E$2:$F$22,2,FALSE)=0),"NA",IF(AND(Intro!$H$5=2,VLOOKUP('Results %'!U$12,Lists!$E$2:$F$22,2,FALSE)=0),"NA",IF(AND(Intro!$H$5=1,VLOOKUP('Results %'!U$12,Lists!$E$2:$F$22,2,FALSE)=1,T!$A19=1),T!$G19,IF(AND(Intro!$H$5=2,VLOOKUP('Results %'!U$12,Lists!$E$2:$F$22,2,FALSE)=1),T!$G19,IF(AND(Intro!$H$5=3,T!$A19=1),T!$G19,IF(Intro!$H$5=4,T!$G19,"NA"))))))</f>
        <v>4</v>
      </c>
      <c r="V22" s="34">
        <f>IF(AND(Intro!$H$5=1,VLOOKUP('Results %'!V$12,Lists!$E$2:$F$22,2,FALSE)=0),"NA",IF(AND(Intro!$H$5=2,VLOOKUP('Results %'!V$12,Lists!$E$2:$F$22,2,FALSE)=0),"NA",IF(AND(Intro!$H$5=1,VLOOKUP('Results %'!V$12,Lists!$E$2:$F$22,2,FALSE)=1,U!$A19=1),U!$G19,IF(AND(Intro!$H$5=2,VLOOKUP('Results %'!V$12,Lists!$E$2:$F$22,2,FALSE)=1),U!$G19,IF(AND(Intro!$H$5=3,U!$A19=1),U!$G19,IF(Intro!$H$5=4,U!$G19,"NA"))))))</f>
        <v>2</v>
      </c>
    </row>
    <row r="23" spans="1:22" x14ac:dyDescent="0.25">
      <c r="A23" s="65">
        <f t="shared" si="0"/>
        <v>11</v>
      </c>
      <c r="B23" s="79"/>
      <c r="C23" s="80"/>
      <c r="D23" s="80"/>
      <c r="E23" s="80"/>
      <c r="F23" s="82"/>
      <c r="G23" s="79"/>
      <c r="H23" s="33">
        <f>IF(AND(Intro!$H$5=1,VLOOKUP('Results %'!H$12,Lists!$E$2:$F$22,2,FALSE)=0),"NA",IF(AND(Intro!$H$5=2,VLOOKUP('Results %'!H$12,Lists!$E$2:$F$22,2,FALSE)=0),"NA",IF(AND(Intro!$H$5=1,VLOOKUP('Results %'!H$12,Lists!$E$2:$F$22,2,FALSE)=1,G!$A20=1),G!$G20,IF(AND(Intro!$H$5=2,VLOOKUP('Results %'!H$12,Lists!$E$2:$F$22,2,FALSE)=1),G!$G20,IF(AND(Intro!$H$5=3,G!$A20=1),G!$G20,IF(Intro!$H$5=4,G!$G20,"NA"))))))</f>
        <v>3</v>
      </c>
      <c r="I23" s="32">
        <f>IF(AND(Intro!$H$5=1,VLOOKUP('Results %'!I$12,Lists!$E$2:$F$22,2,FALSE)=0),"NA",IF(AND(Intro!$H$5=2,VLOOKUP('Results %'!I$12,Lists!$E$2:$F$22,2,FALSE)=0),"NA",IF(AND(Intro!$H$5=1,VLOOKUP('Results %'!I$12,Lists!$E$2:$F$22,2,FALSE)=1,H!$A20=1),H!$G20,IF(AND(Intro!$H$5=2,VLOOKUP('Results %'!I$12,Lists!$E$2:$F$22,2,FALSE)=1),H!$G20,IF(AND(Intro!$H$5=3,H!$A20=1),H!$G20,IF(Intro!$H$5=4,H!$G20,"NA"))))))</f>
        <v>4</v>
      </c>
      <c r="J23" s="6">
        <f>IF(AND(Intro!$H$5=1,VLOOKUP('Results %'!J$12,Lists!$E$2:$F$22,2,FALSE)=0),"NA",IF(AND(Intro!$H$5=2,VLOOKUP('Results %'!J$12,Lists!$E$2:$F$22,2,FALSE)=0),"NA",IF(AND(Intro!$H$5=1,VLOOKUP('Results %'!J$12,Lists!$E$2:$F$22,2,FALSE)=1,I!$A20=1),I!$G20,IF(AND(Intro!$H$5=2,VLOOKUP('Results %'!J$12,Lists!$E$2:$F$22,2,FALSE)=1),I!$G20,IF(AND(Intro!$H$5=3,I!$A20=1),I!$G20,IF(Intro!$H$5=4,I!$G20,"NA"))))))</f>
        <v>2</v>
      </c>
      <c r="K23" s="6">
        <f>IF(AND(Intro!$H$5=1,VLOOKUP('Results %'!K$12,Lists!$E$2:$F$22,2,FALSE)=0),"NA",IF(AND(Intro!$H$5=2,VLOOKUP('Results %'!K$12,Lists!$E$2:$F$22,2,FALSE)=0),"NA",IF(AND(Intro!$H$5=1,VLOOKUP('Results %'!K$12,Lists!$E$2:$F$22,2,FALSE)=1,J!$A24=1),J!$G24,IF(AND(Intro!$H$5=2,VLOOKUP('Results %'!K$12,Lists!$E$2:$F$22,2,FALSE)=1),J!$G24,IF(AND(Intro!$H$5=3,J!$A24=1),J!$G24,IF(Intro!$H$5=4,J!$G24,"NA"))))))</f>
        <v>4</v>
      </c>
      <c r="L23" s="81"/>
      <c r="M23" s="81"/>
      <c r="N23" s="6">
        <f>IF(AND(Intro!$H$5=1,VLOOKUP('Results %'!N$12,Lists!$E$2:$F$22,2,FALSE)=0),"NA",IF(AND(Intro!$H$5=2,VLOOKUP('Results %'!N$12,Lists!$E$2:$F$22,2,FALSE)=0),"NA",IF(AND(Intro!$H$5=1,VLOOKUP('Results %'!N$12,Lists!$E$2:$F$22,2,FALSE)=1,M!$A20=1),M!$G20,IF(AND(Intro!$H$5=2,VLOOKUP('Results %'!N$12,Lists!$E$2:$F$22,2,FALSE)=1),M!$G20,IF(AND(Intro!$H$5=3,M!$A20=1),M!$G20,IF(Intro!$H$5=4,M!$G20,"NA"))))))</f>
        <v>3</v>
      </c>
      <c r="O23" s="6">
        <f>IF(AND(Intro!$H$5=1,VLOOKUP('Results %'!O$12,Lists!$E$2:$F$22,2,FALSE)=0),"NA",IF(AND(Intro!$H$5=2,VLOOKUP('Results %'!O$12,Lists!$E$2:$F$22,2,FALSE)=0),"NA",IF(AND(Intro!$H$5=1,VLOOKUP('Results %'!O$12,Lists!$E$2:$F$22,2,FALSE)=1,N!$A20=1),N!$G20,IF(AND(Intro!$H$5=2,VLOOKUP('Results %'!O$12,Lists!$E$2:$F$22,2,FALSE)=1),N!$G20,IF(AND(Intro!$H$5=3,N!$A20=1),N!$G20,IF(Intro!$H$5=4,N!$G20,"NA"))))))</f>
        <v>1</v>
      </c>
      <c r="P23" s="80"/>
      <c r="Q23" s="3">
        <f>IF(AND(Intro!$H$5=1,VLOOKUP('Results %'!Q$12,Lists!$E$2:$F$22,2,FALSE)=0),"NA",IF(AND(Intro!$H$5=2,VLOOKUP('Results %'!Q$12,Lists!$E$2:$F$22,2,FALSE)=0),"NA",IF(AND(Intro!$H$5=1,VLOOKUP('Results %'!Q$12,Lists!$E$2:$F$22,2,FALSE)=1,P!$A20=1),P!$G20,IF(AND(Intro!$H$5=2,VLOOKUP('Results %'!Q$12,Lists!$E$2:$F$22,2,FALSE)=1),P!$G20,IF(AND(Intro!$H$5=3,P!$A20=1),P!$G20,IF(Intro!$H$5=4,P!$G20,"NA"))))))</f>
        <v>2</v>
      </c>
      <c r="R23" s="34">
        <f>IF(AND(Intro!$H$5=1,VLOOKUP('Results %'!R$12,Lists!$E$2:$F$22,2,FALSE)=0),"NA",IF(AND(Intro!$H$5=2,VLOOKUP('Results %'!R$12,Lists!$E$2:$F$22,2,FALSE)=0),"NA",IF(AND(Intro!$H$5=1,VLOOKUP('Results %'!R$12,Lists!$E$2:$F$22,2,FALSE)=1,Q!$A20=1),Q!$G20,IF(AND(Intro!$H$5=2,VLOOKUP('Results %'!R$12,Lists!$E$2:$F$22,2,FALSE)=1),Q!$G20,IF(AND(Intro!$H$5=3,Q!$A20=1),Q!$G20,IF(Intro!$H$5=4,Q!$G20,"NA"))))))</f>
        <v>4</v>
      </c>
      <c r="S23" s="31">
        <f>IF(AND(Intro!$H$5=1,VLOOKUP('Results %'!S$12,Lists!$E$2:$F$22,2,FALSE)=0),"NA",IF(AND(Intro!$H$5=2,VLOOKUP('Results %'!S$12,Lists!$E$2:$F$22,2,FALSE)=0),"NA",IF(AND(Intro!$H$5=1,VLOOKUP('Results %'!S$12,Lists!$E$2:$F$22,2,FALSE)=1,'R'!$A20=1),'R'!$G20,IF(AND(Intro!$H$5=2,VLOOKUP('Results %'!S$12,Lists!$E$2:$F$22,2,FALSE)=1),'R'!$G20,IF(AND(Intro!$H$5=3,'R'!$A20=1),'R'!$G20,IF(Intro!$H$5=4,'R'!$G20,"NA"))))))</f>
        <v>2</v>
      </c>
      <c r="T23" s="3">
        <f>IF(AND(Intro!$H$5=1,VLOOKUP('Results %'!T$12,Lists!$E$2:$F$22,2,FALSE)=0),"NA",IF(AND(Intro!$H$5=2,VLOOKUP('Results %'!T$12,Lists!$E$2:$F$22,2,FALSE)=0),"NA",IF(AND(Intro!$H$5=1,VLOOKUP('Results %'!T$12,Lists!$E$2:$F$22,2,FALSE)=1,S!$A20=1),S!$G20,IF(AND(Intro!$H$5=2,VLOOKUP('Results %'!T$12,Lists!$E$2:$F$22,2,FALSE)=1),S!$G20,IF(AND(Intro!$H$5=3,S!$A20=1),S!$G20,IF(Intro!$H$5=4,S!$G20,"NA"))))))</f>
        <v>3</v>
      </c>
      <c r="U23" s="81"/>
      <c r="V23" s="34">
        <f>IF(AND(Intro!$H$5=1,VLOOKUP('Results %'!V$12,Lists!$E$2:$F$22,2,FALSE)=0),"NA",IF(AND(Intro!$H$5=2,VLOOKUP('Results %'!V$12,Lists!$E$2:$F$22,2,FALSE)=0),"NA",IF(AND(Intro!$H$5=1,VLOOKUP('Results %'!V$12,Lists!$E$2:$F$22,2,FALSE)=1,U!$A20=1),U!$G20,IF(AND(Intro!$H$5=2,VLOOKUP('Results %'!V$12,Lists!$E$2:$F$22,2,FALSE)=1),U!$G20,IF(AND(Intro!$H$5=3,U!$A20=1),U!$G20,IF(Intro!$H$5=4,U!$G20,"NA"))))))</f>
        <v>2</v>
      </c>
    </row>
    <row r="24" spans="1:22" x14ac:dyDescent="0.25">
      <c r="A24" s="65">
        <f t="shared" si="0"/>
        <v>12</v>
      </c>
      <c r="B24" s="79"/>
      <c r="C24" s="80"/>
      <c r="D24" s="80"/>
      <c r="E24" s="80"/>
      <c r="F24" s="82"/>
      <c r="G24" s="79"/>
      <c r="H24" s="33">
        <f>IF(AND(Intro!$H$5=1,VLOOKUP('Results %'!H$12,Lists!$E$2:$F$22,2,FALSE)=0),"NA",IF(AND(Intro!$H$5=2,VLOOKUP('Results %'!H$12,Lists!$E$2:$F$22,2,FALSE)=0),"NA",IF(AND(Intro!$H$5=1,VLOOKUP('Results %'!H$12,Lists!$E$2:$F$22,2,FALSE)=1,G!$A21=1),G!$G21,IF(AND(Intro!$H$5=2,VLOOKUP('Results %'!H$12,Lists!$E$2:$F$22,2,FALSE)=1),G!$G21,IF(AND(Intro!$H$5=3,G!$A21=1),G!$G21,IF(Intro!$H$5=4,G!$G21,"NA"))))))</f>
        <v>3</v>
      </c>
      <c r="I24" s="83"/>
      <c r="J24" s="6">
        <f>IF(AND(Intro!$H$5=1,VLOOKUP('Results %'!J$12,Lists!$E$2:$F$22,2,FALSE)=0),"NA",IF(AND(Intro!$H$5=2,VLOOKUP('Results %'!J$12,Lists!$E$2:$F$22,2,FALSE)=0),"NA",IF(AND(Intro!$H$5=1,VLOOKUP('Results %'!J$12,Lists!$E$2:$F$22,2,FALSE)=1,I!$A21=1),I!$G21,IF(AND(Intro!$H$5=2,VLOOKUP('Results %'!J$12,Lists!$E$2:$F$22,2,FALSE)=1),I!$G21,IF(AND(Intro!$H$5=3,I!$A21=1),I!$G21,IF(Intro!$H$5=4,I!$G21,"NA"))))))</f>
        <v>3</v>
      </c>
      <c r="K24" s="6">
        <f>IF(AND(Intro!$H$5=1,VLOOKUP('Results %'!K$12,Lists!$E$2:$F$22,2,FALSE)=0),"NA",IF(AND(Intro!$H$5=2,VLOOKUP('Results %'!K$12,Lists!$E$2:$F$22,2,FALSE)=0),"NA",IF(AND(Intro!$H$5=1,VLOOKUP('Results %'!K$12,Lists!$E$2:$F$22,2,FALSE)=1,J!$A26=1),J!$G26,IF(AND(Intro!$H$5=2,VLOOKUP('Results %'!K$12,Lists!$E$2:$F$22,2,FALSE)=1),J!$G26,IF(AND(Intro!$H$5=3,J!$A26=1),J!$G26,IF(Intro!$H$5=4,J!$G26,"NA"))))))</f>
        <v>2</v>
      </c>
      <c r="L24" s="81"/>
      <c r="M24" s="81"/>
      <c r="N24" s="6">
        <f>IF(AND(Intro!$H$5=1,VLOOKUP('Results %'!N$12,Lists!$E$2:$F$22,2,FALSE)=0),"NA",IF(AND(Intro!$H$5=2,VLOOKUP('Results %'!N$12,Lists!$E$2:$F$22,2,FALSE)=0),"NA",IF(AND(Intro!$H$5=1,VLOOKUP('Results %'!N$12,Lists!$E$2:$F$22,2,FALSE)=1,M!$A21=1),M!$G21,IF(AND(Intro!$H$5=2,VLOOKUP('Results %'!N$12,Lists!$E$2:$F$22,2,FALSE)=1),M!$G21,IF(AND(Intro!$H$5=3,M!$A21=1),M!$G21,IF(Intro!$H$5=4,M!$G21,"NA"))))))</f>
        <v>2</v>
      </c>
      <c r="O24" s="6">
        <f>IF(AND(Intro!$H$5=1,VLOOKUP('Results %'!O$12,Lists!$E$2:$F$22,2,FALSE)=0),"NA",IF(AND(Intro!$H$5=2,VLOOKUP('Results %'!O$12,Lists!$E$2:$F$22,2,FALSE)=0),"NA",IF(AND(Intro!$H$5=1,VLOOKUP('Results %'!O$12,Lists!$E$2:$F$22,2,FALSE)=1,N!$A21=1),N!$G21,IF(AND(Intro!$H$5=2,VLOOKUP('Results %'!O$12,Lists!$E$2:$F$22,2,FALSE)=1),N!$G21,IF(AND(Intro!$H$5=3,N!$A21=1),N!$G21,IF(Intro!$H$5=4,N!$G21,"NA"))))))</f>
        <v>2</v>
      </c>
      <c r="P24" s="80"/>
      <c r="Q24" s="3">
        <f>IF(AND(Intro!$H$5=1,VLOOKUP('Results %'!Q$12,Lists!$E$2:$F$22,2,FALSE)=0),"NA",IF(AND(Intro!$H$5=2,VLOOKUP('Results %'!Q$12,Lists!$E$2:$F$22,2,FALSE)=0),"NA",IF(AND(Intro!$H$5=1,VLOOKUP('Results %'!Q$12,Lists!$E$2:$F$22,2,FALSE)=1,P!$A21=1),P!$G21,IF(AND(Intro!$H$5=2,VLOOKUP('Results %'!Q$12,Lists!$E$2:$F$22,2,FALSE)=1),P!$G21,IF(AND(Intro!$H$5=3,P!$A21=1),P!$G21,IF(Intro!$H$5=4,P!$G21,"NA"))))))</f>
        <v>2</v>
      </c>
      <c r="R24" s="34">
        <f>IF(AND(Intro!$H$5=1,VLOOKUP('Results %'!R$12,Lists!$E$2:$F$22,2,FALSE)=0),"NA",IF(AND(Intro!$H$5=2,VLOOKUP('Results %'!R$12,Lists!$E$2:$F$22,2,FALSE)=0),"NA",IF(AND(Intro!$H$5=1,VLOOKUP('Results %'!R$12,Lists!$E$2:$F$22,2,FALSE)=1,Q!$A21=1),Q!$G21,IF(AND(Intro!$H$5=2,VLOOKUP('Results %'!R$12,Lists!$E$2:$F$22,2,FALSE)=1),Q!$G21,IF(AND(Intro!$H$5=3,Q!$A21=1),Q!$G21,IF(Intro!$H$5=4,Q!$G21,"NA"))))))</f>
        <v>3</v>
      </c>
      <c r="S24" s="31">
        <f>IF(AND(Intro!$H$5=1,VLOOKUP('Results %'!S$12,Lists!$E$2:$F$22,2,FALSE)=0),"NA",IF(AND(Intro!$H$5=2,VLOOKUP('Results %'!S$12,Lists!$E$2:$F$22,2,FALSE)=0),"NA",IF(AND(Intro!$H$5=1,VLOOKUP('Results %'!S$12,Lists!$E$2:$F$22,2,FALSE)=1,'R'!$A21=1),'R'!$G21,IF(AND(Intro!$H$5=2,VLOOKUP('Results %'!S$12,Lists!$E$2:$F$22,2,FALSE)=1),'R'!$G21,IF(AND(Intro!$H$5=3,'R'!$A21=1),'R'!$G21,IF(Intro!$H$5=4,'R'!$G21,"NA"))))))</f>
        <v>2</v>
      </c>
      <c r="T24" s="81"/>
      <c r="U24" s="81"/>
      <c r="V24" s="34">
        <f>IF(AND(Intro!$H$5=1,VLOOKUP('Results %'!V$12,Lists!$E$2:$F$22,2,FALSE)=0),"NA",IF(AND(Intro!$H$5=2,VLOOKUP('Results %'!V$12,Lists!$E$2:$F$22,2,FALSE)=0),"NA",IF(AND(Intro!$H$5=1,VLOOKUP('Results %'!V$12,Lists!$E$2:$F$22,2,FALSE)=1,U!$A21=1),U!$G21,IF(AND(Intro!$H$5=2,VLOOKUP('Results %'!V$12,Lists!$E$2:$F$22,2,FALSE)=1),U!$G21,IF(AND(Intro!$H$5=3,U!$A21=1),U!$G21,IF(Intro!$H$5=4,U!$G21,"NA"))))))</f>
        <v>4</v>
      </c>
    </row>
    <row r="25" spans="1:22" x14ac:dyDescent="0.25">
      <c r="A25" s="65">
        <f t="shared" si="0"/>
        <v>13</v>
      </c>
      <c r="B25" s="79"/>
      <c r="C25" s="80"/>
      <c r="D25" s="80"/>
      <c r="E25" s="80"/>
      <c r="F25" s="82"/>
      <c r="G25" s="79"/>
      <c r="H25" s="33">
        <f>IF(AND(Intro!$H$5=1,VLOOKUP('Results %'!H$12,Lists!$E$2:$F$22,2,FALSE)=0),"NA",IF(AND(Intro!$H$5=2,VLOOKUP('Results %'!H$12,Lists!$E$2:$F$22,2,FALSE)=0),"NA",IF(AND(Intro!$H$5=1,VLOOKUP('Results %'!H$12,Lists!$E$2:$F$22,2,FALSE)=1,G!$A22=1),G!$G22,IF(AND(Intro!$H$5=2,VLOOKUP('Results %'!H$12,Lists!$E$2:$F$22,2,FALSE)=1),G!$G22,IF(AND(Intro!$H$5=3,G!$A22=1),G!$G22,IF(Intro!$H$5=4,G!$G22,"NA"))))))</f>
        <v>2</v>
      </c>
      <c r="I25" s="83"/>
      <c r="J25" s="6">
        <f>IF(AND(Intro!$H$5=1,VLOOKUP('Results %'!J$12,Lists!$E$2:$F$22,2,FALSE)=0),"NA",IF(AND(Intro!$H$5=2,VLOOKUP('Results %'!J$12,Lists!$E$2:$F$22,2,FALSE)=0),"NA",IF(AND(Intro!$H$5=1,VLOOKUP('Results %'!J$12,Lists!$E$2:$F$22,2,FALSE)=1,I!$A22=1),I!$G22,IF(AND(Intro!$H$5=2,VLOOKUP('Results %'!J$12,Lists!$E$2:$F$22,2,FALSE)=1),I!$G22,IF(AND(Intro!$H$5=3,I!$A22=1),I!$G22,IF(Intro!$H$5=4,I!$G22,"NA"))))))</f>
        <v>2</v>
      </c>
      <c r="K25" s="6">
        <f>IF(AND(Intro!$H$5=1,VLOOKUP('Results %'!K$12,Lists!$E$2:$F$22,2,FALSE)=0),"NA",IF(AND(Intro!$H$5=2,VLOOKUP('Results %'!K$12,Lists!$E$2:$F$22,2,FALSE)=0),"NA",IF(AND(Intro!$H$5=1,VLOOKUP('Results %'!K$12,Lists!$E$2:$F$22,2,FALSE)=1,J!$A27=1),J!$G27,IF(AND(Intro!$H$5=2,VLOOKUP('Results %'!K$12,Lists!$E$2:$F$22,2,FALSE)=1),J!$G27,IF(AND(Intro!$H$5=3,J!$A27=1),J!$G27,IF(Intro!$H$5=4,J!$G27,"NA"))))))</f>
        <v>2</v>
      </c>
      <c r="L25" s="81"/>
      <c r="M25" s="81"/>
      <c r="N25" s="81"/>
      <c r="O25" s="6">
        <f>IF(AND(Intro!$H$5=1,VLOOKUP('Results %'!O$12,Lists!$E$2:$F$22,2,FALSE)=0),"NA",IF(AND(Intro!$H$5=2,VLOOKUP('Results %'!O$12,Lists!$E$2:$F$22,2,FALSE)=0),"NA",IF(AND(Intro!$H$5=1,VLOOKUP('Results %'!O$12,Lists!$E$2:$F$22,2,FALSE)=1,N!$A22=1),N!$G22,IF(AND(Intro!$H$5=2,VLOOKUP('Results %'!O$12,Lists!$E$2:$F$22,2,FALSE)=1),N!$G22,IF(AND(Intro!$H$5=3,N!$A22=1),N!$G22,IF(Intro!$H$5=4,N!$G22,"NA"))))))</f>
        <v>2</v>
      </c>
      <c r="P25" s="81"/>
      <c r="Q25" s="3">
        <f>IF(AND(Intro!$H$5=1,VLOOKUP('Results %'!Q$12,Lists!$E$2:$F$22,2,FALSE)=0),"NA",IF(AND(Intro!$H$5=2,VLOOKUP('Results %'!Q$12,Lists!$E$2:$F$22,2,FALSE)=0),"NA",IF(AND(Intro!$H$5=1,VLOOKUP('Results %'!Q$12,Lists!$E$2:$F$22,2,FALSE)=1,P!$A22=1),P!$G22,IF(AND(Intro!$H$5=2,VLOOKUP('Results %'!Q$12,Lists!$E$2:$F$22,2,FALSE)=1),P!$G22,IF(AND(Intro!$H$5=3,P!$A22=1),P!$G22,IF(Intro!$H$5=4,P!$G22,"NA"))))))</f>
        <v>4</v>
      </c>
      <c r="R25" s="34">
        <f>IF(AND(Intro!$H$5=1,VLOOKUP('Results %'!R$12,Lists!$E$2:$F$22,2,FALSE)=0),"NA",IF(AND(Intro!$H$5=2,VLOOKUP('Results %'!R$12,Lists!$E$2:$F$22,2,FALSE)=0),"NA",IF(AND(Intro!$H$5=1,VLOOKUP('Results %'!R$12,Lists!$E$2:$F$22,2,FALSE)=1,Q!$A22=1),Q!$G22,IF(AND(Intro!$H$5=2,VLOOKUP('Results %'!R$12,Lists!$E$2:$F$22,2,FALSE)=1),Q!$G22,IF(AND(Intro!$H$5=3,Q!$A22=1),Q!$G22,IF(Intro!$H$5=4,Q!$G22,"NA"))))))</f>
        <v>4</v>
      </c>
      <c r="S25" s="31">
        <f>IF(AND(Intro!$H$5=1,VLOOKUP('Results %'!S$12,Lists!$E$2:$F$22,2,FALSE)=0),"NA",IF(AND(Intro!$H$5=2,VLOOKUP('Results %'!S$12,Lists!$E$2:$F$22,2,FALSE)=0),"NA",IF(AND(Intro!$H$5=1,VLOOKUP('Results %'!S$12,Lists!$E$2:$F$22,2,FALSE)=1,'R'!$A22=1),'R'!$G22,IF(AND(Intro!$H$5=2,VLOOKUP('Results %'!S$12,Lists!$E$2:$F$22,2,FALSE)=1),'R'!$G22,IF(AND(Intro!$H$5=3,'R'!$A22=1),'R'!$G22,IF(Intro!$H$5=4,'R'!$G22,"NA"))))))</f>
        <v>3</v>
      </c>
      <c r="T25" s="81"/>
      <c r="U25" s="81"/>
      <c r="V25" s="82"/>
    </row>
    <row r="26" spans="1:22" x14ac:dyDescent="0.25">
      <c r="A26" s="65">
        <f t="shared" si="0"/>
        <v>14</v>
      </c>
      <c r="B26" s="79"/>
      <c r="C26" s="80"/>
      <c r="D26" s="80"/>
      <c r="E26" s="81"/>
      <c r="F26" s="82"/>
      <c r="G26" s="79"/>
      <c r="H26" s="33">
        <f>IF(AND(Intro!$H$5=1,VLOOKUP('Results %'!H$12,Lists!$E$2:$F$22,2,FALSE)=0),"NA",IF(AND(Intro!$H$5=2,VLOOKUP('Results %'!H$12,Lists!$E$2:$F$22,2,FALSE)=0),"NA",IF(AND(Intro!$H$5=1,VLOOKUP('Results %'!H$12,Lists!$E$2:$F$22,2,FALSE)=1,G!$A23=1),G!$G23,IF(AND(Intro!$H$5=2,VLOOKUP('Results %'!H$12,Lists!$E$2:$F$22,2,FALSE)=1),G!$G23,IF(AND(Intro!$H$5=3,G!$A23=1),G!$G23,IF(Intro!$H$5=4,G!$G23,"NA"))))))</f>
        <v>2</v>
      </c>
      <c r="I26" s="83"/>
      <c r="J26" s="81"/>
      <c r="K26" s="6">
        <f>IF(AND(Intro!$H$5=1,VLOOKUP('Results %'!K$12,Lists!$E$2:$F$22,2,FALSE)=0),"NA",IF(AND(Intro!$H$5=2,VLOOKUP('Results %'!K$12,Lists!$E$2:$F$22,2,FALSE)=0),"NA",IF(AND(Intro!$H$5=1,VLOOKUP('Results %'!K$12,Lists!$E$2:$F$22,2,FALSE)=1,J!$A28=1),J!$G28,IF(AND(Intro!$H$5=2,VLOOKUP('Results %'!K$12,Lists!$E$2:$F$22,2,FALSE)=1),J!$G28,IF(AND(Intro!$H$5=3,J!$A28=1),J!$G28,IF(Intro!$H$5=4,J!$G28,"NA"))))))</f>
        <v>4</v>
      </c>
      <c r="L26" s="81"/>
      <c r="M26" s="81"/>
      <c r="N26" s="81"/>
      <c r="O26" s="6">
        <f>IF(AND(Intro!$H$5=1,VLOOKUP('Results %'!O$12,Lists!$E$2:$F$22,2,FALSE)=0),"NA",IF(AND(Intro!$H$5=2,VLOOKUP('Results %'!O$12,Lists!$E$2:$F$22,2,FALSE)=0),"NA",IF(AND(Intro!$H$5=1,VLOOKUP('Results %'!O$12,Lists!$E$2:$F$22,2,FALSE)=1,N!$A23=1),N!$G23,IF(AND(Intro!$H$5=2,VLOOKUP('Results %'!O$12,Lists!$E$2:$F$22,2,FALSE)=1),N!$G23,IF(AND(Intro!$H$5=3,N!$A23=1),N!$G23,IF(Intro!$H$5=4,N!$G23,"NA"))))))</f>
        <v>3</v>
      </c>
      <c r="P26" s="81"/>
      <c r="Q26" s="3">
        <f>IF(AND(Intro!$H$5=1,VLOOKUP('Results %'!Q$12,Lists!$E$2:$F$22,2,FALSE)=0),"NA",IF(AND(Intro!$H$5=2,VLOOKUP('Results %'!Q$12,Lists!$E$2:$F$22,2,FALSE)=0),"NA",IF(AND(Intro!$H$5=1,VLOOKUP('Results %'!Q$12,Lists!$E$2:$F$22,2,FALSE)=1,P!$A23=1),P!$G23,IF(AND(Intro!$H$5=2,VLOOKUP('Results %'!Q$12,Lists!$E$2:$F$22,2,FALSE)=1),P!$G23,IF(AND(Intro!$H$5=3,P!$A23=1),P!$G23,IF(Intro!$H$5=4,P!$G23,"NA"))))))</f>
        <v>4</v>
      </c>
      <c r="R26" s="34">
        <f>IF(AND(Intro!$H$5=1,VLOOKUP('Results %'!R$12,Lists!$E$2:$F$22,2,FALSE)=0),"NA",IF(AND(Intro!$H$5=2,VLOOKUP('Results %'!R$12,Lists!$E$2:$F$22,2,FALSE)=0),"NA",IF(AND(Intro!$H$5=1,VLOOKUP('Results %'!R$12,Lists!$E$2:$F$22,2,FALSE)=1,Q!$A23=1),Q!$G23,IF(AND(Intro!$H$5=2,VLOOKUP('Results %'!R$12,Lists!$E$2:$F$22,2,FALSE)=1),Q!$G23,IF(AND(Intro!$H$5=3,Q!$A23=1),Q!$G23,IF(Intro!$H$5=4,Q!$G23,"NA"))))))</f>
        <v>3</v>
      </c>
      <c r="S26" s="31">
        <f>IF(AND(Intro!$H$5=1,VLOOKUP('Results %'!S$12,Lists!$E$2:$F$22,2,FALSE)=0),"NA",IF(AND(Intro!$H$5=2,VLOOKUP('Results %'!S$12,Lists!$E$2:$F$22,2,FALSE)=0),"NA",IF(AND(Intro!$H$5=1,VLOOKUP('Results %'!S$12,Lists!$E$2:$F$22,2,FALSE)=1,'R'!$A23=1),'R'!$G23,IF(AND(Intro!$H$5=2,VLOOKUP('Results %'!S$12,Lists!$E$2:$F$22,2,FALSE)=1),'R'!$G23,IF(AND(Intro!$H$5=3,'R'!$A23=1),'R'!$G23,IF(Intro!$H$5=4,'R'!$G23,"NA"))))))</f>
        <v>3</v>
      </c>
      <c r="T26" s="81"/>
      <c r="U26" s="81"/>
      <c r="V26" s="82"/>
    </row>
    <row r="27" spans="1:22" x14ac:dyDescent="0.25">
      <c r="A27" s="65">
        <f t="shared" si="0"/>
        <v>15</v>
      </c>
      <c r="B27" s="79"/>
      <c r="C27" s="80"/>
      <c r="D27" s="80"/>
      <c r="E27" s="81"/>
      <c r="F27" s="82"/>
      <c r="G27" s="79"/>
      <c r="H27" s="33">
        <f>IF(AND(Intro!$H$5=1,VLOOKUP('Results %'!H$12,Lists!$E$2:$F$22,2,FALSE)=0),"NA",IF(AND(Intro!$H$5=2,VLOOKUP('Results %'!H$12,Lists!$E$2:$F$22,2,FALSE)=0),"NA",IF(AND(Intro!$H$5=1,VLOOKUP('Results %'!H$12,Lists!$E$2:$F$22,2,FALSE)=1,G!$A24=1),G!$G24,IF(AND(Intro!$H$5=2,VLOOKUP('Results %'!H$12,Lists!$E$2:$F$22,2,FALSE)=1),G!$G24,IF(AND(Intro!$H$5=3,G!$A24=1),G!$G24,IF(Intro!$H$5=4,G!$G24,"NA"))))))</f>
        <v>1</v>
      </c>
      <c r="I27" s="83"/>
      <c r="J27" s="81"/>
      <c r="K27" s="6">
        <f>IF(AND(Intro!$H$5=1,VLOOKUP('Results %'!K$12,Lists!$E$2:$F$22,2,FALSE)=0),"NA",IF(AND(Intro!$H$5=2,VLOOKUP('Results %'!K$12,Lists!$E$2:$F$22,2,FALSE)=0),"NA",IF(AND(Intro!$H$5=1,VLOOKUP('Results %'!K$12,Lists!$E$2:$F$22,2,FALSE)=1,J!$A29=1),J!$G29,IF(AND(Intro!$H$5=2,VLOOKUP('Results %'!K$12,Lists!$E$2:$F$22,2,FALSE)=1),J!$G29,IF(AND(Intro!$H$5=3,J!$A29=1),J!$G29,IF(Intro!$H$5=4,J!$G29,"NA"))))))</f>
        <v>3</v>
      </c>
      <c r="L27" s="81"/>
      <c r="M27" s="81"/>
      <c r="N27" s="81"/>
      <c r="O27" s="6">
        <f>IF(AND(Intro!$H$5=1,VLOOKUP('Results %'!O$12,Lists!$E$2:$F$22,2,FALSE)=0),"NA",IF(AND(Intro!$H$5=2,VLOOKUP('Results %'!O$12,Lists!$E$2:$F$22,2,FALSE)=0),"NA",IF(AND(Intro!$H$5=1,VLOOKUP('Results %'!O$12,Lists!$E$2:$F$22,2,FALSE)=1,N!$A24=1),N!$G24,IF(AND(Intro!$H$5=2,VLOOKUP('Results %'!O$12,Lists!$E$2:$F$22,2,FALSE)=1),N!$G24,IF(AND(Intro!$H$5=3,N!$A24=1),N!$G24,IF(Intro!$H$5=4,N!$G24,"NA"))))))</f>
        <v>3</v>
      </c>
      <c r="P27" s="81"/>
      <c r="Q27" s="3">
        <f>IF(AND(Intro!$H$5=1,VLOOKUP('Results %'!Q$12,Lists!$E$2:$F$22,2,FALSE)=0),"NA",IF(AND(Intro!$H$5=2,VLOOKUP('Results %'!Q$12,Lists!$E$2:$F$22,2,FALSE)=0),"NA",IF(AND(Intro!$H$5=1,VLOOKUP('Results %'!Q$12,Lists!$E$2:$F$22,2,FALSE)=1,P!$A24=1),P!$G24,IF(AND(Intro!$H$5=2,VLOOKUP('Results %'!Q$12,Lists!$E$2:$F$22,2,FALSE)=1),P!$G24,IF(AND(Intro!$H$5=3,P!$A24=1),P!$G24,IF(Intro!$H$5=4,P!$G24,"NA"))))))</f>
        <v>4</v>
      </c>
      <c r="R27" s="82"/>
      <c r="S27" s="31">
        <f>IF(AND(Intro!$H$5=1,VLOOKUP('Results %'!S$12,Lists!$E$2:$F$22,2,FALSE)=0),"NA",IF(AND(Intro!$H$5=2,VLOOKUP('Results %'!S$12,Lists!$E$2:$F$22,2,FALSE)=0),"NA",IF(AND(Intro!$H$5=1,VLOOKUP('Results %'!S$12,Lists!$E$2:$F$22,2,FALSE)=1,'R'!$A24=1),'R'!$G24,IF(AND(Intro!$H$5=2,VLOOKUP('Results %'!S$12,Lists!$E$2:$F$22,2,FALSE)=1),'R'!$G24,IF(AND(Intro!$H$5=3,'R'!$A24=1),'R'!$G24,IF(Intro!$H$5=4,'R'!$G24,"NA"))))))</f>
        <v>2</v>
      </c>
      <c r="T27" s="81"/>
      <c r="U27" s="81"/>
      <c r="V27" s="82"/>
    </row>
    <row r="28" spans="1:22" x14ac:dyDescent="0.25">
      <c r="A28" s="65">
        <f t="shared" si="0"/>
        <v>16</v>
      </c>
      <c r="B28" s="79"/>
      <c r="C28" s="80"/>
      <c r="D28" s="80"/>
      <c r="E28" s="81"/>
      <c r="F28" s="82"/>
      <c r="G28" s="79"/>
      <c r="H28" s="33">
        <f>IF(AND(Intro!$H$5=1,VLOOKUP('Results %'!H$12,Lists!$E$2:$F$22,2,FALSE)=0),"NA",IF(AND(Intro!$H$5=2,VLOOKUP('Results %'!H$12,Lists!$E$2:$F$22,2,FALSE)=0),"NA",IF(AND(Intro!$H$5=1,VLOOKUP('Results %'!H$12,Lists!$E$2:$F$22,2,FALSE)=1,G!$A25=1),G!$G25,IF(AND(Intro!$H$5=2,VLOOKUP('Results %'!H$12,Lists!$E$2:$F$22,2,FALSE)=1),G!$G25,IF(AND(Intro!$H$5=3,G!$A25=1),G!$G25,IF(Intro!$H$5=4,G!$G25,"NA"))))))</f>
        <v>3</v>
      </c>
      <c r="I28" s="83"/>
      <c r="J28" s="81"/>
      <c r="K28" s="6">
        <f>IF(AND(Intro!$H$5=1,VLOOKUP('Results %'!K$12,Lists!$E$2:$F$22,2,FALSE)=0),"NA",IF(AND(Intro!$H$5=2,VLOOKUP('Results %'!K$12,Lists!$E$2:$F$22,2,FALSE)=0),"NA",IF(AND(Intro!$H$5=1,VLOOKUP('Results %'!K$12,Lists!$E$2:$F$22,2,FALSE)=1,J!$A30=1),J!$G30,IF(AND(Intro!$H$5=2,VLOOKUP('Results %'!K$12,Lists!$E$2:$F$22,2,FALSE)=1),J!$G30,IF(AND(Intro!$H$5=3,J!$A30=1),J!$G30,IF(Intro!$H$5=4,J!$G30,"NA"))))))</f>
        <v>3</v>
      </c>
      <c r="L28" s="81"/>
      <c r="M28" s="81"/>
      <c r="N28" s="81"/>
      <c r="O28" s="81"/>
      <c r="P28" s="81"/>
      <c r="Q28" s="3">
        <f>IF(AND(Intro!$H$5=1,VLOOKUP('Results %'!Q$12,Lists!$E$2:$F$22,2,FALSE)=0),"NA",IF(AND(Intro!$H$5=2,VLOOKUP('Results %'!Q$12,Lists!$E$2:$F$22,2,FALSE)=0),"NA",IF(AND(Intro!$H$5=1,VLOOKUP('Results %'!Q$12,Lists!$E$2:$F$22,2,FALSE)=1,P!$A25=1),P!$G25,IF(AND(Intro!$H$5=2,VLOOKUP('Results %'!Q$12,Lists!$E$2:$F$22,2,FALSE)=1),P!$G25,IF(AND(Intro!$H$5=3,P!$A25=1),P!$G25,IF(Intro!$H$5=4,P!$G25,"NA"))))))</f>
        <v>3</v>
      </c>
      <c r="R28" s="82"/>
      <c r="S28" s="84"/>
      <c r="T28" s="81"/>
      <c r="U28" s="81"/>
      <c r="V28" s="82"/>
    </row>
    <row r="29" spans="1:22" x14ac:dyDescent="0.25">
      <c r="A29" s="65">
        <f t="shared" si="0"/>
        <v>17</v>
      </c>
      <c r="B29" s="79"/>
      <c r="C29" s="80"/>
      <c r="D29" s="80"/>
      <c r="E29" s="81"/>
      <c r="F29" s="82"/>
      <c r="G29" s="79"/>
      <c r="H29" s="33">
        <f>IF(AND(Intro!$H$5=1,VLOOKUP('Results %'!H$12,Lists!$E$2:$F$22,2,FALSE)=0),"NA",IF(AND(Intro!$H$5=2,VLOOKUP('Results %'!H$12,Lists!$E$2:$F$22,2,FALSE)=0),"NA",IF(AND(Intro!$H$5=1,VLOOKUP('Results %'!H$12,Lists!$E$2:$F$22,2,FALSE)=1,G!$A26=1),G!$G26,IF(AND(Intro!$H$5=2,VLOOKUP('Results %'!H$12,Lists!$E$2:$F$22,2,FALSE)=1),G!$G26,IF(AND(Intro!$H$5=3,G!$A26=1),G!$G26,IF(Intro!$H$5=4,G!$G26,"NA"))))))</f>
        <v>2</v>
      </c>
      <c r="I29" s="83"/>
      <c r="J29" s="81"/>
      <c r="K29" s="6">
        <f>IF(AND(Intro!$H$5=1,VLOOKUP('Results %'!K$12,Lists!$E$2:$F$22,2,FALSE)=0),"NA",IF(AND(Intro!$H$5=2,VLOOKUP('Results %'!K$12,Lists!$E$2:$F$22,2,FALSE)=0),"NA",IF(AND(Intro!$H$5=1,VLOOKUP('Results %'!K$12,Lists!$E$2:$F$22,2,FALSE)=1,J!$A32=1),J!$G32,IF(AND(Intro!$H$5=2,VLOOKUP('Results %'!K$12,Lists!$E$2:$F$22,2,FALSE)=1),J!$G32,IF(AND(Intro!$H$5=3,J!$A32=1),J!$G32,IF(Intro!$H$5=4,J!$G32,"NA"))))))</f>
        <v>4</v>
      </c>
      <c r="L29" s="81"/>
      <c r="M29" s="81"/>
      <c r="N29" s="81"/>
      <c r="O29" s="81"/>
      <c r="P29" s="81"/>
      <c r="Q29" s="3">
        <f>IF(AND(Intro!$H$5=1,VLOOKUP('Results %'!Q$12,Lists!$E$2:$F$22,2,FALSE)=0),"NA",IF(AND(Intro!$H$5=2,VLOOKUP('Results %'!Q$12,Lists!$E$2:$F$22,2,FALSE)=0),"NA",IF(AND(Intro!$H$5=1,VLOOKUP('Results %'!Q$12,Lists!$E$2:$F$22,2,FALSE)=1,P!$A26=1),P!$G26,IF(AND(Intro!$H$5=2,VLOOKUP('Results %'!Q$12,Lists!$E$2:$F$22,2,FALSE)=1),P!$G26,IF(AND(Intro!$H$5=3,P!$A26=1),P!$G26,IF(Intro!$H$5=4,P!$G26,"NA"))))))</f>
        <v>3</v>
      </c>
      <c r="R29" s="82"/>
      <c r="S29" s="84"/>
      <c r="T29" s="81"/>
      <c r="U29" s="81"/>
      <c r="V29" s="82"/>
    </row>
    <row r="30" spans="1:22" x14ac:dyDescent="0.25">
      <c r="A30" s="65">
        <f t="shared" si="0"/>
        <v>18</v>
      </c>
      <c r="B30" s="79"/>
      <c r="C30" s="80"/>
      <c r="D30" s="80"/>
      <c r="E30" s="81"/>
      <c r="F30" s="82"/>
      <c r="G30" s="79"/>
      <c r="H30" s="82"/>
      <c r="I30" s="79"/>
      <c r="J30" s="81"/>
      <c r="K30" s="6">
        <f>IF(AND(Intro!$H$5=1,VLOOKUP('Results %'!K$12,Lists!$E$2:$F$22,2,FALSE)=0),"NA",IF(AND(Intro!$H$5=2,VLOOKUP('Results %'!K$12,Lists!$E$2:$F$22,2,FALSE)=0),"NA",IF(AND(Intro!$H$5=1,VLOOKUP('Results %'!K$12,Lists!$E$2:$F$22,2,FALSE)=1,J!$A33=1),J!$G33,IF(AND(Intro!$H$5=2,VLOOKUP('Results %'!K$12,Lists!$E$2:$F$22,2,FALSE)=1),J!$G33,IF(AND(Intro!$H$5=3,J!$A33=1),J!$G33,IF(Intro!$H$5=4,J!$G33,"NA"))))))</f>
        <v>3</v>
      </c>
      <c r="L30" s="81"/>
      <c r="M30" s="81"/>
      <c r="N30" s="81"/>
      <c r="O30" s="81"/>
      <c r="P30" s="81"/>
      <c r="Q30" s="3">
        <f>IF(AND(Intro!$H$5=1,VLOOKUP('Results %'!Q$12,Lists!$E$2:$F$22,2,FALSE)=0),"NA",IF(AND(Intro!$H$5=2,VLOOKUP('Results %'!Q$12,Lists!$E$2:$F$22,2,FALSE)=0),"NA",IF(AND(Intro!$H$5=1,VLOOKUP('Results %'!Q$12,Lists!$E$2:$F$22,2,FALSE)=1,P!$A27=1),P!$G27,IF(AND(Intro!$H$5=2,VLOOKUP('Results %'!Q$12,Lists!$E$2:$F$22,2,FALSE)=1),P!$G27,IF(AND(Intro!$H$5=3,P!$A27=1),P!$G27,IF(Intro!$H$5=4,P!$G27,"NA"))))))</f>
        <v>3</v>
      </c>
      <c r="R30" s="82"/>
      <c r="S30" s="84"/>
      <c r="T30" s="81"/>
      <c r="U30" s="81"/>
      <c r="V30" s="82"/>
    </row>
    <row r="31" spans="1:22" x14ac:dyDescent="0.25">
      <c r="A31" s="65">
        <f t="shared" si="0"/>
        <v>19</v>
      </c>
      <c r="B31" s="79"/>
      <c r="C31" s="81"/>
      <c r="D31" s="81"/>
      <c r="E31" s="81"/>
      <c r="F31" s="82"/>
      <c r="G31" s="79"/>
      <c r="H31" s="82"/>
      <c r="I31" s="79"/>
      <c r="J31" s="81"/>
      <c r="K31" s="6">
        <f>IF(AND(Intro!$H$5=1,VLOOKUP('Results %'!K$12,Lists!$E$2:$F$22,2,FALSE)=0),"NA",IF(AND(Intro!$H$5=2,VLOOKUP('Results %'!K$12,Lists!$E$2:$F$22,2,FALSE)=0),"NA",IF(AND(Intro!$H$5=1,VLOOKUP('Results %'!K$12,Lists!$E$2:$F$22,2,FALSE)=1,J!$A34=1),J!$G34,IF(AND(Intro!$H$5=2,VLOOKUP('Results %'!K$12,Lists!$E$2:$F$22,2,FALSE)=1),J!$G34,IF(AND(Intro!$H$5=3,J!$A34=1),J!$G34,IF(Intro!$H$5=4,J!$G34,"NA"))))))</f>
        <v>2</v>
      </c>
      <c r="L31" s="81"/>
      <c r="M31" s="81"/>
      <c r="N31" s="81"/>
      <c r="O31" s="81"/>
      <c r="P31" s="81"/>
      <c r="Q31" s="81"/>
      <c r="R31" s="82"/>
      <c r="S31" s="84"/>
      <c r="T31" s="81"/>
      <c r="U31" s="81"/>
      <c r="V31" s="82"/>
    </row>
    <row r="32" spans="1:22" x14ac:dyDescent="0.25">
      <c r="A32" s="65">
        <f t="shared" si="0"/>
        <v>20</v>
      </c>
      <c r="B32" s="79"/>
      <c r="C32" s="81"/>
      <c r="D32" s="81"/>
      <c r="E32" s="81"/>
      <c r="F32" s="82"/>
      <c r="G32" s="79"/>
      <c r="H32" s="82"/>
      <c r="I32" s="79"/>
      <c r="J32" s="81"/>
      <c r="K32" s="6">
        <f>IF(AND(Intro!$H$5=1,VLOOKUP('Results %'!K$12,Lists!$E$2:$F$22,2,FALSE)=0),"NA",IF(AND(Intro!$H$5=2,VLOOKUP('Results %'!K$12,Lists!$E$2:$F$22,2,FALSE)=0),"NA",IF(AND(Intro!$H$5=1,VLOOKUP('Results %'!K$12,Lists!$E$2:$F$22,2,FALSE)=1,J!$A35=1),J!$G35,IF(AND(Intro!$H$5=2,VLOOKUP('Results %'!K$12,Lists!$E$2:$F$22,2,FALSE)=1),J!$G35,IF(AND(Intro!$H$5=3,J!$A35=1),J!$G35,IF(Intro!$H$5=4,J!$G35,"NA"))))))</f>
        <v>2</v>
      </c>
      <c r="L32" s="81"/>
      <c r="M32" s="81"/>
      <c r="N32" s="81"/>
      <c r="O32" s="81"/>
      <c r="P32" s="81"/>
      <c r="Q32" s="81"/>
      <c r="R32" s="82"/>
      <c r="S32" s="84"/>
      <c r="T32" s="81"/>
      <c r="U32" s="81"/>
      <c r="V32" s="82"/>
    </row>
  </sheetData>
  <mergeCells count="2">
    <mergeCell ref="A1:F1"/>
    <mergeCell ref="A6:V6"/>
  </mergeCells>
  <conditionalFormatting sqref="B3:F4 B9:V10">
    <cfRule type="cellIs" dxfId="200" priority="1" operator="between">
      <formula>0.25</formula>
      <formula>0.5</formula>
    </cfRule>
    <cfRule type="cellIs" dxfId="199" priority="2" operator="between">
      <formula>0.5</formula>
      <formula>0.6875</formula>
    </cfRule>
    <cfRule type="cellIs" dxfId="198" priority="3" operator="between">
      <formula>0.6875</formula>
      <formula>0.875</formula>
    </cfRule>
    <cfRule type="cellIs" dxfId="197" priority="4" operator="between">
      <formula>0.875</formula>
      <formula>1</formula>
    </cfRule>
  </conditionalFormatting>
  <conditionalFormatting sqref="B13:V32">
    <cfRule type="cellIs" dxfId="196" priority="5" operator="equal">
      <formula>"NA"</formula>
    </cfRule>
    <cfRule type="cellIs" dxfId="195" priority="22" operator="equal">
      <formula>1</formula>
    </cfRule>
    <cfRule type="cellIs" dxfId="194" priority="23" operator="equal">
      <formula>2</formula>
    </cfRule>
    <cfRule type="cellIs" dxfId="193" priority="24" operator="equal">
      <formula>3</formula>
    </cfRule>
    <cfRule type="cellIs" dxfId="192" priority="25" operator="equal">
      <formula>4</formula>
    </cfRule>
  </conditionalFormatting>
  <printOptions horizontalCentered="1"/>
  <pageMargins left="0.70866141732283472" right="0.70866141732283472" top="0.74803149606299213" bottom="0.74803149606299213" header="0.31496062992125984" footer="0.31496062992125984"/>
  <pageSetup paperSize="9" fitToHeight="0" orientation="landscape" r:id="rId1"/>
  <headerFooter>
    <oddHeader>&amp;C&amp;F - &amp;A</oddHeader>
    <oddFooter>&amp;R&amp;P de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9153" r:id="rId4" name="Drop Down 1">
              <controlPr defaultSize="0" autoLine="0" autoPict="0">
                <anchor moveWithCells="1">
                  <from>
                    <xdr:col>22</xdr:col>
                    <xdr:colOff>295275</xdr:colOff>
                    <xdr:row>1</xdr:row>
                    <xdr:rowOff>76200</xdr:rowOff>
                  </from>
                  <to>
                    <xdr:col>28</xdr:col>
                    <xdr:colOff>457200</xdr:colOff>
                    <xdr:row>2</xdr:row>
                    <xdr:rowOff>171450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6">
    <pageSetUpPr fitToPage="1"/>
  </sheetPr>
  <dimension ref="A2:L24"/>
  <sheetViews>
    <sheetView showGridLines="0" topLeftCell="A14" zoomScale="80" zoomScaleNormal="80" workbookViewId="0">
      <selection activeCell="G20" sqref="G20"/>
    </sheetView>
  </sheetViews>
  <sheetFormatPr baseColWidth="10" defaultColWidth="11.42578125" defaultRowHeight="15" x14ac:dyDescent="0.25"/>
  <cols>
    <col min="1" max="3" width="2.28515625" style="1" customWidth="1"/>
    <col min="4" max="4" width="3.7109375" style="1" customWidth="1"/>
    <col min="5" max="5" width="4.7109375" style="1" bestFit="1" customWidth="1"/>
    <col min="6" max="6" width="60.7109375" style="1" customWidth="1"/>
    <col min="7" max="7" width="13.28515625" style="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36</v>
      </c>
      <c r="G2" s="13" t="s">
        <v>35</v>
      </c>
      <c r="H2" s="10" t="s">
        <v>34</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169.5" customHeight="1" x14ac:dyDescent="0.25">
      <c r="F7" s="142" t="s">
        <v>40</v>
      </c>
      <c r="G7" s="142"/>
      <c r="H7" s="142"/>
      <c r="I7" s="142" t="s">
        <v>41</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60" x14ac:dyDescent="0.25">
      <c r="A10" s="4">
        <v>1</v>
      </c>
      <c r="B10" s="4" t="s">
        <v>1</v>
      </c>
      <c r="C10" s="4" t="s">
        <v>5</v>
      </c>
      <c r="D10" s="5">
        <v>1</v>
      </c>
      <c r="E10" s="5" t="str">
        <f>CONCATENATE(B10,C10,D10)</f>
        <v>IA1</v>
      </c>
      <c r="F10" s="15" t="s">
        <v>43</v>
      </c>
      <c r="G10" s="4">
        <v>4</v>
      </c>
      <c r="H10" s="4"/>
      <c r="I10" s="4"/>
      <c r="J10" s="4"/>
      <c r="K10" s="4"/>
      <c r="L10" s="4"/>
    </row>
    <row r="11" spans="1:12" ht="90" x14ac:dyDescent="0.25">
      <c r="A11" s="3"/>
      <c r="B11" s="3" t="s">
        <v>1</v>
      </c>
      <c r="C11" s="3" t="s">
        <v>5</v>
      </c>
      <c r="D11" s="14">
        <f>+D10+1</f>
        <v>2</v>
      </c>
      <c r="E11" s="14" t="str">
        <f t="shared" ref="E11:E19" si="0">CONCATENATE(B11,C11,D11)</f>
        <v>IA2</v>
      </c>
      <c r="F11" s="17" t="s">
        <v>48</v>
      </c>
      <c r="G11" s="3">
        <v>3</v>
      </c>
      <c r="H11" s="3"/>
      <c r="I11" s="3"/>
      <c r="J11" s="3"/>
      <c r="K11" s="3"/>
      <c r="L11" s="3"/>
    </row>
    <row r="12" spans="1:12" ht="75" x14ac:dyDescent="0.25">
      <c r="A12" s="3"/>
      <c r="B12" s="3" t="s">
        <v>1</v>
      </c>
      <c r="C12" s="3" t="s">
        <v>5</v>
      </c>
      <c r="D12" s="14">
        <f t="shared" ref="D12:D19" si="1">D11+1</f>
        <v>3</v>
      </c>
      <c r="E12" s="14" t="str">
        <f t="shared" si="0"/>
        <v>IA3</v>
      </c>
      <c r="F12" s="17" t="s">
        <v>49</v>
      </c>
      <c r="G12" s="3">
        <v>2</v>
      </c>
      <c r="H12" s="3"/>
      <c r="I12" s="3"/>
      <c r="J12" s="3"/>
      <c r="K12" s="3"/>
      <c r="L12" s="3"/>
    </row>
    <row r="13" spans="1:12" ht="111" customHeight="1" x14ac:dyDescent="0.25">
      <c r="A13" s="4">
        <v>1</v>
      </c>
      <c r="B13" s="4" t="s">
        <v>1</v>
      </c>
      <c r="C13" s="4" t="s">
        <v>5</v>
      </c>
      <c r="D13" s="5">
        <f t="shared" si="1"/>
        <v>4</v>
      </c>
      <c r="E13" s="5" t="str">
        <f t="shared" si="0"/>
        <v>IA4</v>
      </c>
      <c r="F13" s="15" t="s">
        <v>50</v>
      </c>
      <c r="G13" s="4">
        <v>2</v>
      </c>
      <c r="H13" s="4"/>
      <c r="I13" s="4"/>
      <c r="J13" s="4"/>
      <c r="K13" s="4"/>
      <c r="L13" s="4"/>
    </row>
    <row r="14" spans="1:12" ht="126.6" customHeight="1" x14ac:dyDescent="0.25">
      <c r="A14" s="3"/>
      <c r="B14" s="3" t="s">
        <v>1</v>
      </c>
      <c r="C14" s="3" t="s">
        <v>5</v>
      </c>
      <c r="D14" s="14">
        <f t="shared" si="1"/>
        <v>5</v>
      </c>
      <c r="E14" s="14" t="str">
        <f t="shared" si="0"/>
        <v>IA5</v>
      </c>
      <c r="F14" s="17" t="s">
        <v>51</v>
      </c>
      <c r="G14" s="3">
        <v>1</v>
      </c>
      <c r="H14" s="3"/>
      <c r="I14" s="3"/>
      <c r="J14" s="3"/>
      <c r="K14" s="3"/>
      <c r="L14" s="3"/>
    </row>
    <row r="15" spans="1:12" ht="78" customHeight="1" x14ac:dyDescent="0.25">
      <c r="A15" s="4">
        <v>1</v>
      </c>
      <c r="B15" s="4" t="s">
        <v>1</v>
      </c>
      <c r="C15" s="4" t="s">
        <v>5</v>
      </c>
      <c r="D15" s="5">
        <f t="shared" si="1"/>
        <v>6</v>
      </c>
      <c r="E15" s="5" t="str">
        <f t="shared" si="0"/>
        <v>IA6</v>
      </c>
      <c r="F15" s="15" t="s">
        <v>52</v>
      </c>
      <c r="G15" s="4">
        <v>3</v>
      </c>
      <c r="H15" s="4"/>
      <c r="I15" s="4"/>
      <c r="J15" s="4"/>
      <c r="K15" s="4"/>
      <c r="L15" s="4"/>
    </row>
    <row r="16" spans="1:12" ht="45" x14ac:dyDescent="0.25">
      <c r="A16" s="3"/>
      <c r="B16" s="3" t="s">
        <v>1</v>
      </c>
      <c r="C16" s="3" t="s">
        <v>5</v>
      </c>
      <c r="D16" s="14">
        <f t="shared" si="1"/>
        <v>7</v>
      </c>
      <c r="E16" s="14" t="str">
        <f t="shared" si="0"/>
        <v>IA7</v>
      </c>
      <c r="F16" s="17" t="s">
        <v>53</v>
      </c>
      <c r="G16" s="3">
        <v>4</v>
      </c>
      <c r="H16" s="3"/>
      <c r="I16" s="3"/>
      <c r="J16" s="3"/>
      <c r="K16" s="3"/>
      <c r="L16" s="3"/>
    </row>
    <row r="17" spans="1:12" ht="168.75" customHeight="1" x14ac:dyDescent="0.25">
      <c r="A17" s="4">
        <v>1</v>
      </c>
      <c r="B17" s="4" t="s">
        <v>1</v>
      </c>
      <c r="C17" s="4" t="s">
        <v>5</v>
      </c>
      <c r="D17" s="5">
        <f t="shared" si="1"/>
        <v>8</v>
      </c>
      <c r="E17" s="5" t="str">
        <f t="shared" si="0"/>
        <v>IA8</v>
      </c>
      <c r="F17" s="18" t="s">
        <v>54</v>
      </c>
      <c r="G17" s="4">
        <v>2</v>
      </c>
      <c r="H17" s="4"/>
      <c r="I17" s="4"/>
      <c r="J17" s="4"/>
      <c r="K17" s="4"/>
      <c r="L17" s="4"/>
    </row>
    <row r="18" spans="1:12" ht="45" x14ac:dyDescent="0.25">
      <c r="A18" s="3"/>
      <c r="B18" s="3" t="s">
        <v>1</v>
      </c>
      <c r="C18" s="3" t="s">
        <v>5</v>
      </c>
      <c r="D18" s="14">
        <f t="shared" si="1"/>
        <v>9</v>
      </c>
      <c r="E18" s="14" t="str">
        <f t="shared" si="0"/>
        <v>IA9</v>
      </c>
      <c r="F18" s="17" t="s">
        <v>55</v>
      </c>
      <c r="G18" s="3">
        <v>3</v>
      </c>
      <c r="H18" s="3"/>
      <c r="I18" s="3"/>
      <c r="J18" s="3"/>
      <c r="K18" s="3"/>
      <c r="L18" s="3"/>
    </row>
    <row r="19" spans="1:12" ht="63.6" customHeight="1" x14ac:dyDescent="0.25">
      <c r="A19" s="3"/>
      <c r="B19" s="3" t="s">
        <v>1</v>
      </c>
      <c r="C19" s="3" t="s">
        <v>5</v>
      </c>
      <c r="D19" s="14">
        <f t="shared" si="1"/>
        <v>10</v>
      </c>
      <c r="E19" s="14" t="str">
        <f t="shared" si="0"/>
        <v>IA10</v>
      </c>
      <c r="F19" s="17" t="s">
        <v>56</v>
      </c>
      <c r="G19" s="3">
        <v>1</v>
      </c>
      <c r="H19" s="3"/>
      <c r="I19" s="3"/>
      <c r="J19" s="3"/>
      <c r="K19" s="3"/>
      <c r="L19" s="3"/>
    </row>
    <row r="22" spans="1:12" x14ac:dyDescent="0.25">
      <c r="B22" s="11"/>
      <c r="C22" s="11"/>
      <c r="D22" s="11"/>
      <c r="E22" s="11"/>
      <c r="F22" s="12" t="s">
        <v>57</v>
      </c>
      <c r="G22" s="11"/>
    </row>
    <row r="23" spans="1:12" x14ac:dyDescent="0.25">
      <c r="A23" s="2"/>
      <c r="B23" s="14" t="s">
        <v>1</v>
      </c>
      <c r="C23" s="14" t="s">
        <v>5</v>
      </c>
      <c r="D23" s="14" t="s">
        <v>25</v>
      </c>
      <c r="E23" s="14"/>
      <c r="F23" s="14" t="s">
        <v>74</v>
      </c>
      <c r="G23" s="69">
        <f>AVERAGE(G10:G19)</f>
        <v>2.5</v>
      </c>
    </row>
    <row r="24" spans="1:12" x14ac:dyDescent="0.25">
      <c r="B24" s="3" t="s">
        <v>1</v>
      </c>
      <c r="C24" s="3" t="s">
        <v>5</v>
      </c>
      <c r="D24" s="3" t="s">
        <v>26</v>
      </c>
      <c r="E24" s="3"/>
      <c r="F24" s="14" t="s">
        <v>75</v>
      </c>
      <c r="G24" s="70">
        <f>AVERAGEIFS($G$10:$G$19,$A$10:$A$19,1)</f>
        <v>2.75</v>
      </c>
    </row>
  </sheetData>
  <dataConsolidate/>
  <mergeCells count="2">
    <mergeCell ref="F7:H7"/>
    <mergeCell ref="I7:L7"/>
  </mergeCells>
  <hyperlinks>
    <hyperlink ref="H4" location="Intro!A1" display="Volver al inicio" xr:uid="{00000000-0004-0000-0300-000000000000}"/>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0D54854F-F739-4778-A3A5-64C4F1FF3939}">
            <xm:f>OR(Intro!$H$5=1,Intro!$H$5=2)</xm:f>
            <x14:dxf>
              <fill>
                <patternFill patternType="mediumGray"/>
              </fill>
            </x14:dxf>
          </x14:cfRule>
          <xm:sqref>A10:L19</xm:sqref>
        </x14:conditionalFormatting>
        <x14:conditionalFormatting xmlns:xm="http://schemas.microsoft.com/office/excel/2006/main">
          <x14:cfRule type="expression" priority="1" id="{96BDEADC-2559-45C3-9F49-F04C29052DB3}">
            <xm:f>Intro!$H$5=3</xm:f>
            <x14:dxf>
              <fill>
                <patternFill patternType="mediumGray"/>
              </fill>
            </x14:dxf>
          </x14:cfRule>
          <xm:sqref>A11:L12 A14:L14 A16:L16 A18:L19</xm:sqref>
        </x14:conditionalFormatting>
        <x14:conditionalFormatting xmlns:xm="http://schemas.microsoft.com/office/excel/2006/main">
          <x14:cfRule type="cellIs" priority="7" operator="equal" id="{7B136655-82A3-4025-A1F7-605AD272ECD6}">
            <xm:f>Lists!$A$6</xm:f>
            <x14:dxf>
              <fill>
                <patternFill>
                  <bgColor rgb="FF00B050"/>
                </patternFill>
              </fill>
            </x14:dxf>
          </x14:cfRule>
          <x14:cfRule type="cellIs" priority="8" operator="equal" id="{AA3109F0-80EE-4168-9147-0E4AB9822061}">
            <xm:f>Lists!$A$5</xm:f>
            <x14:dxf>
              <fill>
                <patternFill>
                  <bgColor rgb="FF92D050"/>
                </patternFill>
              </fill>
            </x14:dxf>
          </x14:cfRule>
          <x14:cfRule type="cellIs" priority="9" operator="equal" id="{DC3E4A02-AE19-4D6E-B7C8-63C7938FBC44}">
            <xm:f>Lists!$A$4</xm:f>
            <x14:dxf>
              <fill>
                <patternFill>
                  <bgColor rgb="FFFFC000"/>
                </patternFill>
              </fill>
            </x14:dxf>
          </x14:cfRule>
          <x14:cfRule type="cellIs" priority="10" operator="equal" id="{0C0B195E-9B81-489E-B3E6-F37F0D803481}">
            <xm:f>Lists!$A$3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Lists!$A$2:$A$6</xm:f>
          </x14:formula1>
          <xm:sqref>G10:G19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7">
    <tabColor rgb="FFFF0000"/>
    <pageSetUpPr fitToPage="1"/>
  </sheetPr>
  <dimension ref="A2:L24"/>
  <sheetViews>
    <sheetView showGridLines="0" topLeftCell="A12" zoomScale="80" zoomScaleNormal="80" workbookViewId="0">
      <selection activeCell="G20" sqref="G20"/>
    </sheetView>
  </sheetViews>
  <sheetFormatPr baseColWidth="10" defaultColWidth="11.42578125" defaultRowHeight="15" x14ac:dyDescent="0.25"/>
  <cols>
    <col min="1" max="3" width="2.28515625" style="1" customWidth="1"/>
    <col min="4" max="5" width="3.7109375" style="1" customWidth="1"/>
    <col min="6" max="6" width="60.7109375" style="1" customWidth="1"/>
    <col min="7" max="7" width="11.42578125" style="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77</v>
      </c>
      <c r="G2" s="13" t="s">
        <v>28</v>
      </c>
      <c r="H2" s="10" t="s">
        <v>34</v>
      </c>
    </row>
    <row r="3" spans="1:12" x14ac:dyDescent="0.25">
      <c r="D3" s="2"/>
      <c r="E3" s="2"/>
    </row>
    <row r="4" spans="1:12" x14ac:dyDescent="0.25">
      <c r="F4" s="10" t="s">
        <v>37</v>
      </c>
      <c r="G4" s="19" t="s">
        <v>78</v>
      </c>
      <c r="H4" s="53" t="s">
        <v>39</v>
      </c>
    </row>
    <row r="5" spans="1:12" x14ac:dyDescent="0.25">
      <c r="F5" s="10"/>
      <c r="G5" s="2"/>
    </row>
    <row r="6" spans="1:12" x14ac:dyDescent="0.25">
      <c r="F6" s="10" t="s">
        <v>38</v>
      </c>
      <c r="G6" s="2"/>
      <c r="I6" s="10" t="s">
        <v>42</v>
      </c>
    </row>
    <row r="7" spans="1:12" ht="104.25" customHeight="1" x14ac:dyDescent="0.25">
      <c r="F7" s="144" t="s">
        <v>79</v>
      </c>
      <c r="G7" s="144"/>
      <c r="H7" s="144"/>
      <c r="I7" s="142" t="s">
        <v>80</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75" x14ac:dyDescent="0.25">
      <c r="A10" s="4">
        <v>1</v>
      </c>
      <c r="B10" s="4" t="s">
        <v>1</v>
      </c>
      <c r="C10" s="4" t="s">
        <v>6</v>
      </c>
      <c r="D10" s="5">
        <v>1</v>
      </c>
      <c r="E10" s="5" t="str">
        <f>CONCATENATE(B10,C10,D10)</f>
        <v>IB1</v>
      </c>
      <c r="F10" s="15" t="s">
        <v>81</v>
      </c>
      <c r="G10" s="4">
        <v>4</v>
      </c>
      <c r="H10" s="4"/>
      <c r="I10" s="4"/>
      <c r="J10" s="4"/>
      <c r="K10" s="4"/>
      <c r="L10" s="4"/>
    </row>
    <row r="11" spans="1:12" ht="123.75" customHeight="1" x14ac:dyDescent="0.25">
      <c r="A11" s="4">
        <v>1</v>
      </c>
      <c r="B11" s="4" t="s">
        <v>1</v>
      </c>
      <c r="C11" s="4" t="s">
        <v>6</v>
      </c>
      <c r="D11" s="5">
        <f>D10+1</f>
        <v>2</v>
      </c>
      <c r="E11" s="5" t="str">
        <f t="shared" ref="E11:E19" si="0">CONCATENATE(B11,C11,D11)</f>
        <v>IB2</v>
      </c>
      <c r="F11" s="18" t="s">
        <v>82</v>
      </c>
      <c r="G11" s="4">
        <v>3</v>
      </c>
      <c r="H11" s="4"/>
      <c r="I11" s="4"/>
      <c r="J11" s="4"/>
      <c r="K11" s="4"/>
      <c r="L11" s="4"/>
    </row>
    <row r="12" spans="1:12" ht="64.5" customHeight="1" x14ac:dyDescent="0.25">
      <c r="A12" s="4">
        <v>1</v>
      </c>
      <c r="B12" s="4" t="s">
        <v>1</v>
      </c>
      <c r="C12" s="4" t="s">
        <v>6</v>
      </c>
      <c r="D12" s="5">
        <f t="shared" ref="D12:D19" si="1">D11+1</f>
        <v>3</v>
      </c>
      <c r="E12" s="5" t="str">
        <f t="shared" si="0"/>
        <v>IB3</v>
      </c>
      <c r="F12" s="15" t="s">
        <v>83</v>
      </c>
      <c r="G12" s="4">
        <v>4</v>
      </c>
      <c r="H12" s="4"/>
      <c r="I12" s="4"/>
      <c r="J12" s="4"/>
      <c r="K12" s="4"/>
      <c r="L12" s="4"/>
    </row>
    <row r="13" spans="1:12" ht="46.15" customHeight="1" x14ac:dyDescent="0.25">
      <c r="A13" s="4">
        <v>1</v>
      </c>
      <c r="B13" s="4" t="s">
        <v>1</v>
      </c>
      <c r="C13" s="4" t="s">
        <v>6</v>
      </c>
      <c r="D13" s="5">
        <f t="shared" si="1"/>
        <v>4</v>
      </c>
      <c r="E13" s="5" t="str">
        <f t="shared" si="0"/>
        <v>IB4</v>
      </c>
      <c r="F13" s="15" t="s">
        <v>84</v>
      </c>
      <c r="G13" s="4">
        <v>2</v>
      </c>
      <c r="H13" s="4"/>
      <c r="I13" s="4"/>
      <c r="J13" s="4"/>
      <c r="K13" s="4"/>
      <c r="L13" s="4"/>
    </row>
    <row r="14" spans="1:12" ht="89.25" customHeight="1" x14ac:dyDescent="0.25">
      <c r="A14" s="3"/>
      <c r="B14" s="3" t="s">
        <v>1</v>
      </c>
      <c r="C14" s="3" t="s">
        <v>6</v>
      </c>
      <c r="D14" s="14">
        <f t="shared" si="1"/>
        <v>5</v>
      </c>
      <c r="E14" s="14" t="str">
        <f t="shared" si="0"/>
        <v>IB5</v>
      </c>
      <c r="F14" s="17" t="s">
        <v>85</v>
      </c>
      <c r="G14" s="3">
        <v>3</v>
      </c>
      <c r="H14" s="3"/>
      <c r="I14" s="3"/>
      <c r="J14" s="3"/>
      <c r="K14" s="3"/>
      <c r="L14" s="3"/>
    </row>
    <row r="15" spans="1:12" ht="78.75" customHeight="1" x14ac:dyDescent="0.25">
      <c r="A15" s="3"/>
      <c r="B15" s="3" t="s">
        <v>1</v>
      </c>
      <c r="C15" s="3" t="s">
        <v>6</v>
      </c>
      <c r="D15" s="14">
        <f t="shared" si="1"/>
        <v>6</v>
      </c>
      <c r="E15" s="14" t="str">
        <f t="shared" si="0"/>
        <v>IB6</v>
      </c>
      <c r="F15" s="17" t="s">
        <v>86</v>
      </c>
      <c r="G15" s="3">
        <v>2</v>
      </c>
      <c r="H15" s="3"/>
      <c r="I15" s="3"/>
      <c r="J15" s="3"/>
      <c r="K15" s="3"/>
      <c r="L15" s="3"/>
    </row>
    <row r="16" spans="1:12" ht="64.5" customHeight="1" x14ac:dyDescent="0.25">
      <c r="A16" s="3"/>
      <c r="B16" s="3" t="s">
        <v>1</v>
      </c>
      <c r="C16" s="3" t="s">
        <v>6</v>
      </c>
      <c r="D16" s="14">
        <f t="shared" si="1"/>
        <v>7</v>
      </c>
      <c r="E16" s="14" t="str">
        <f t="shared" si="0"/>
        <v>IB7</v>
      </c>
      <c r="F16" s="17" t="s">
        <v>87</v>
      </c>
      <c r="G16" s="3">
        <v>4</v>
      </c>
      <c r="H16" s="3"/>
      <c r="I16" s="3"/>
      <c r="J16" s="3"/>
      <c r="K16" s="3"/>
      <c r="L16" s="3"/>
    </row>
    <row r="17" spans="1:12" ht="30" x14ac:dyDescent="0.25">
      <c r="A17" s="3"/>
      <c r="B17" s="3" t="s">
        <v>1</v>
      </c>
      <c r="C17" s="3" t="s">
        <v>6</v>
      </c>
      <c r="D17" s="14">
        <f t="shared" si="1"/>
        <v>8</v>
      </c>
      <c r="E17" s="14" t="str">
        <f t="shared" si="0"/>
        <v>IB8</v>
      </c>
      <c r="F17" s="17" t="s">
        <v>88</v>
      </c>
      <c r="G17" s="3">
        <v>3</v>
      </c>
      <c r="H17" s="3"/>
      <c r="I17" s="3"/>
      <c r="J17" s="3"/>
      <c r="K17" s="3"/>
      <c r="L17" s="3"/>
    </row>
    <row r="18" spans="1:12" ht="30" x14ac:dyDescent="0.25">
      <c r="A18" s="3"/>
      <c r="B18" s="3" t="s">
        <v>1</v>
      </c>
      <c r="C18" s="3" t="s">
        <v>6</v>
      </c>
      <c r="D18" s="14">
        <f t="shared" si="1"/>
        <v>9</v>
      </c>
      <c r="E18" s="14" t="str">
        <f t="shared" si="0"/>
        <v>IB9</v>
      </c>
      <c r="F18" s="16" t="s">
        <v>89</v>
      </c>
      <c r="G18" s="3">
        <v>3</v>
      </c>
      <c r="H18" s="3"/>
      <c r="I18" s="3"/>
      <c r="J18" s="3"/>
      <c r="K18" s="3"/>
      <c r="L18" s="3"/>
    </row>
    <row r="19" spans="1:12" ht="60" x14ac:dyDescent="0.25">
      <c r="A19" s="3"/>
      <c r="B19" s="3" t="s">
        <v>1</v>
      </c>
      <c r="C19" s="3" t="s">
        <v>6</v>
      </c>
      <c r="D19" s="14">
        <f t="shared" si="1"/>
        <v>10</v>
      </c>
      <c r="E19" s="14" t="str">
        <f t="shared" si="0"/>
        <v>IB10</v>
      </c>
      <c r="F19" s="17" t="s">
        <v>90</v>
      </c>
      <c r="G19" s="3">
        <v>3</v>
      </c>
      <c r="H19" s="3"/>
      <c r="I19" s="3"/>
      <c r="J19" s="3"/>
      <c r="K19" s="3"/>
      <c r="L19" s="3"/>
    </row>
    <row r="22" spans="1:12" x14ac:dyDescent="0.25">
      <c r="B22" s="11"/>
      <c r="C22" s="11"/>
      <c r="D22" s="11"/>
      <c r="E22" s="11"/>
      <c r="F22" s="12" t="s">
        <v>57</v>
      </c>
      <c r="G22" s="11"/>
    </row>
    <row r="23" spans="1:12" x14ac:dyDescent="0.25">
      <c r="A23" s="2"/>
      <c r="B23" s="14" t="s">
        <v>1</v>
      </c>
      <c r="C23" s="14" t="s">
        <v>6</v>
      </c>
      <c r="D23" s="14" t="s">
        <v>25</v>
      </c>
      <c r="E23" s="14"/>
      <c r="F23" s="14" t="s">
        <v>74</v>
      </c>
      <c r="G23" s="69">
        <f>AVERAGE($G$10:$G$19)</f>
        <v>3.1</v>
      </c>
    </row>
    <row r="24" spans="1:12" x14ac:dyDescent="0.25">
      <c r="A24" s="2"/>
      <c r="B24" s="14" t="s">
        <v>1</v>
      </c>
      <c r="C24" s="14" t="s">
        <v>6</v>
      </c>
      <c r="D24" s="14" t="s">
        <v>27</v>
      </c>
      <c r="E24" s="14"/>
      <c r="F24" s="14" t="s">
        <v>75</v>
      </c>
      <c r="G24" s="69">
        <f>AVERAGEIFS($G$10:$G$19,$A$10:$A$19,1)</f>
        <v>3.25</v>
      </c>
    </row>
  </sheetData>
  <mergeCells count="2">
    <mergeCell ref="F7:H7"/>
    <mergeCell ref="I7:L7"/>
  </mergeCells>
  <hyperlinks>
    <hyperlink ref="H4" location="Intro!A1" display="Volver al inicio" xr:uid="{A103D615-AFF8-48D9-907C-A917EFEB0911}"/>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&amp;L&amp;A&amp;C&amp;F&amp;R&amp;P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1" id="{C73C158A-4589-4BD2-BF11-41B3BE25CBE4}">
            <xm:f>OR(Intro!$H$5=1,Intro!$H$5=3)</xm:f>
            <x14:dxf>
              <fill>
                <patternFill patternType="mediumGray"/>
              </fill>
            </x14:dxf>
          </x14:cfRule>
          <xm:sqref>A14:L19</xm:sqref>
        </x14:conditionalFormatting>
        <x14:conditionalFormatting xmlns:xm="http://schemas.microsoft.com/office/excel/2006/main">
          <x14:cfRule type="cellIs" priority="2" operator="equal" id="{20FDBE94-3CE7-488E-B1C8-1210C72E4E89}">
            <xm:f>Lists!$A$6</xm:f>
            <x14:dxf>
              <fill>
                <patternFill>
                  <bgColor rgb="FF00B050"/>
                </patternFill>
              </fill>
            </x14:dxf>
          </x14:cfRule>
          <x14:cfRule type="cellIs" priority="3" operator="equal" id="{20FB2C4A-DC19-404F-84AD-FCA20454AE35}">
            <xm:f>Lists!$A$5</xm:f>
            <x14:dxf>
              <fill>
                <patternFill>
                  <bgColor rgb="FF92D050"/>
                </patternFill>
              </fill>
            </x14:dxf>
          </x14:cfRule>
          <x14:cfRule type="cellIs" priority="4" operator="equal" id="{E3451D62-5FE9-402D-9BFA-8134A5003528}">
            <xm:f>Lists!$A$4</xm:f>
            <x14:dxf>
              <fill>
                <patternFill>
                  <bgColor rgb="FFFFC000"/>
                </patternFill>
              </fill>
            </x14:dxf>
          </x14:cfRule>
          <x14:cfRule type="cellIs" priority="5" operator="equal" id="{9F5B7B12-E070-462E-928E-C17EECDACF7B}">
            <xm:f>Lists!$A$3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Lists!$A$2:$A$6</xm:f>
          </x14:formula1>
          <xm:sqref>G10:G19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pageSetUpPr fitToPage="1"/>
  </sheetPr>
  <dimension ref="A2:L24"/>
  <sheetViews>
    <sheetView showGridLines="0" topLeftCell="A11" zoomScale="80" zoomScaleNormal="80" workbookViewId="0">
      <selection activeCell="G20" sqref="G20"/>
    </sheetView>
  </sheetViews>
  <sheetFormatPr baseColWidth="10" defaultColWidth="11.42578125" defaultRowHeight="15" x14ac:dyDescent="0.25"/>
  <cols>
    <col min="1" max="3" width="2.28515625" style="1" customWidth="1"/>
    <col min="4" max="4" width="3.7109375" style="1" customWidth="1"/>
    <col min="5" max="5" width="6.28515625" style="1" bestFit="1" customWidth="1"/>
    <col min="6" max="6" width="60.7109375" style="1" customWidth="1"/>
    <col min="7" max="7" width="16.425781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92</v>
      </c>
      <c r="G2" s="13" t="s">
        <v>28</v>
      </c>
      <c r="H2" s="10" t="s">
        <v>34</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s="20" customFormat="1" ht="164.25" customHeight="1" x14ac:dyDescent="0.25">
      <c r="F7" s="142" t="s">
        <v>94</v>
      </c>
      <c r="G7" s="142"/>
      <c r="H7" s="142"/>
      <c r="I7" s="142" t="s">
        <v>93</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30" x14ac:dyDescent="0.25">
      <c r="A10" s="4">
        <v>1</v>
      </c>
      <c r="B10" s="4" t="s">
        <v>1</v>
      </c>
      <c r="C10" s="4" t="s">
        <v>7</v>
      </c>
      <c r="D10" s="5">
        <v>1</v>
      </c>
      <c r="E10" s="5" t="str">
        <f>CONCATENATE(B10,C10,D10)</f>
        <v>IC1</v>
      </c>
      <c r="F10" s="15" t="s">
        <v>95</v>
      </c>
      <c r="G10" s="4">
        <v>1</v>
      </c>
      <c r="H10" s="4"/>
      <c r="I10" s="4"/>
      <c r="J10" s="4"/>
      <c r="K10" s="4"/>
      <c r="L10" s="4"/>
    </row>
    <row r="11" spans="1:12" ht="61.9" customHeight="1" x14ac:dyDescent="0.25">
      <c r="A11" s="22"/>
      <c r="B11" s="22" t="s">
        <v>1</v>
      </c>
      <c r="C11" s="22" t="s">
        <v>7</v>
      </c>
      <c r="D11" s="21">
        <f>D10+1</f>
        <v>2</v>
      </c>
      <c r="E11" s="14" t="str">
        <f t="shared" ref="E11:E19" si="0">CONCATENATE(B11,C11,D11)</f>
        <v>IC2</v>
      </c>
      <c r="F11" s="24" t="s">
        <v>96</v>
      </c>
      <c r="G11" s="3">
        <v>2</v>
      </c>
      <c r="H11" s="22"/>
      <c r="I11" s="22"/>
      <c r="J11" s="22"/>
      <c r="K11" s="22"/>
      <c r="L11" s="22"/>
    </row>
    <row r="12" spans="1:12" ht="45" x14ac:dyDescent="0.25">
      <c r="A12" s="4">
        <v>1</v>
      </c>
      <c r="B12" s="4" t="s">
        <v>1</v>
      </c>
      <c r="C12" s="4" t="s">
        <v>7</v>
      </c>
      <c r="D12" s="5">
        <f t="shared" ref="D12:D19" si="1">D11+1</f>
        <v>3</v>
      </c>
      <c r="E12" s="5" t="str">
        <f t="shared" si="0"/>
        <v>IC3</v>
      </c>
      <c r="F12" s="15" t="s">
        <v>97</v>
      </c>
      <c r="G12" s="4">
        <v>3</v>
      </c>
      <c r="H12" s="4"/>
      <c r="I12" s="4"/>
      <c r="J12" s="4"/>
      <c r="K12" s="4"/>
      <c r="L12" s="4"/>
    </row>
    <row r="13" spans="1:12" ht="59.45" customHeight="1" x14ac:dyDescent="0.25">
      <c r="A13" s="22"/>
      <c r="B13" s="22" t="s">
        <v>1</v>
      </c>
      <c r="C13" s="22" t="s">
        <v>7</v>
      </c>
      <c r="D13" s="21">
        <f t="shared" si="1"/>
        <v>4</v>
      </c>
      <c r="E13" s="14" t="str">
        <f t="shared" si="0"/>
        <v>IC4</v>
      </c>
      <c r="F13" s="23" t="s">
        <v>98</v>
      </c>
      <c r="G13" s="3">
        <v>4</v>
      </c>
      <c r="H13" s="22"/>
      <c r="I13" s="22"/>
      <c r="J13" s="22"/>
      <c r="K13" s="22"/>
      <c r="L13" s="22"/>
    </row>
    <row r="14" spans="1:12" ht="30" x14ac:dyDescent="0.25">
      <c r="A14" s="4">
        <v>1</v>
      </c>
      <c r="B14" s="4" t="s">
        <v>1</v>
      </c>
      <c r="C14" s="4" t="s">
        <v>7</v>
      </c>
      <c r="D14" s="5">
        <f t="shared" si="1"/>
        <v>5</v>
      </c>
      <c r="E14" s="5" t="str">
        <f t="shared" si="0"/>
        <v>IC5</v>
      </c>
      <c r="F14" s="15" t="s">
        <v>99</v>
      </c>
      <c r="G14" s="4">
        <v>3</v>
      </c>
      <c r="H14" s="4"/>
      <c r="I14" s="4"/>
      <c r="J14" s="4"/>
      <c r="K14" s="4"/>
      <c r="L14" s="4"/>
    </row>
    <row r="15" spans="1:12" ht="45" x14ac:dyDescent="0.25">
      <c r="A15" s="22"/>
      <c r="B15" s="22" t="s">
        <v>1</v>
      </c>
      <c r="C15" s="22" t="s">
        <v>7</v>
      </c>
      <c r="D15" s="21">
        <f t="shared" si="1"/>
        <v>6</v>
      </c>
      <c r="E15" s="14" t="str">
        <f t="shared" si="0"/>
        <v>IC6</v>
      </c>
      <c r="F15" s="23" t="s">
        <v>100</v>
      </c>
      <c r="G15" s="3">
        <v>3</v>
      </c>
      <c r="H15" s="22"/>
      <c r="I15" s="22"/>
      <c r="J15" s="22"/>
      <c r="K15" s="22"/>
      <c r="L15" s="22"/>
    </row>
    <row r="16" spans="1:12" ht="75" customHeight="1" x14ac:dyDescent="0.25">
      <c r="A16" s="22"/>
      <c r="B16" s="22" t="s">
        <v>1</v>
      </c>
      <c r="C16" s="22" t="s">
        <v>7</v>
      </c>
      <c r="D16" s="21">
        <f t="shared" si="1"/>
        <v>7</v>
      </c>
      <c r="E16" s="14" t="str">
        <f t="shared" si="0"/>
        <v>IC7</v>
      </c>
      <c r="F16" s="23" t="s">
        <v>101</v>
      </c>
      <c r="G16" s="3">
        <v>2</v>
      </c>
      <c r="H16" s="22"/>
      <c r="I16" s="22"/>
      <c r="J16" s="22"/>
      <c r="K16" s="22"/>
      <c r="L16" s="22"/>
    </row>
    <row r="17" spans="1:12" ht="87" customHeight="1" x14ac:dyDescent="0.25">
      <c r="A17" s="22"/>
      <c r="B17" s="22" t="s">
        <v>1</v>
      </c>
      <c r="C17" s="22" t="s">
        <v>7</v>
      </c>
      <c r="D17" s="21">
        <f t="shared" si="1"/>
        <v>8</v>
      </c>
      <c r="E17" s="14" t="str">
        <f t="shared" si="0"/>
        <v>IC8</v>
      </c>
      <c r="F17" s="23" t="s">
        <v>102</v>
      </c>
      <c r="G17" s="3">
        <v>2</v>
      </c>
      <c r="H17" s="22"/>
      <c r="I17" s="22"/>
      <c r="J17" s="22"/>
      <c r="K17" s="22"/>
      <c r="L17" s="22"/>
    </row>
    <row r="18" spans="1:12" ht="79.5" customHeight="1" x14ac:dyDescent="0.25">
      <c r="A18" s="4">
        <v>1</v>
      </c>
      <c r="B18" s="4" t="s">
        <v>1</v>
      </c>
      <c r="C18" s="4" t="s">
        <v>7</v>
      </c>
      <c r="D18" s="5">
        <f t="shared" si="1"/>
        <v>9</v>
      </c>
      <c r="E18" s="5" t="str">
        <f t="shared" si="0"/>
        <v>IC9</v>
      </c>
      <c r="F18" s="18" t="s">
        <v>103</v>
      </c>
      <c r="G18" s="4">
        <v>4</v>
      </c>
      <c r="H18" s="4"/>
      <c r="I18" s="4"/>
      <c r="J18" s="4"/>
      <c r="K18" s="4"/>
      <c r="L18" s="4"/>
    </row>
    <row r="19" spans="1:12" ht="59.45" customHeight="1" x14ac:dyDescent="0.25">
      <c r="A19" s="22"/>
      <c r="B19" s="22" t="s">
        <v>1</v>
      </c>
      <c r="C19" s="22" t="s">
        <v>7</v>
      </c>
      <c r="D19" s="21">
        <f t="shared" si="1"/>
        <v>10</v>
      </c>
      <c r="E19" s="14" t="str">
        <f t="shared" si="0"/>
        <v>IC10</v>
      </c>
      <c r="F19" s="23" t="s">
        <v>104</v>
      </c>
      <c r="G19" s="3">
        <v>2</v>
      </c>
      <c r="H19" s="22"/>
      <c r="I19" s="22"/>
      <c r="J19" s="22"/>
      <c r="K19" s="22"/>
      <c r="L19" s="22"/>
    </row>
    <row r="22" spans="1:12" x14ac:dyDescent="0.25">
      <c r="B22" s="11"/>
      <c r="C22" s="11"/>
      <c r="D22" s="11"/>
      <c r="E22" s="11"/>
      <c r="F22" s="12" t="s">
        <v>57</v>
      </c>
      <c r="G22" s="11"/>
    </row>
    <row r="23" spans="1:12" x14ac:dyDescent="0.25">
      <c r="A23" s="2"/>
      <c r="B23" s="14" t="s">
        <v>1</v>
      </c>
      <c r="C23" s="14" t="s">
        <v>7</v>
      </c>
      <c r="D23" s="14" t="s">
        <v>25</v>
      </c>
      <c r="E23" s="14"/>
      <c r="F23" s="14" t="s">
        <v>74</v>
      </c>
      <c r="G23" s="69">
        <f>AVERAGE($G$10:$G$19)</f>
        <v>2.6</v>
      </c>
    </row>
    <row r="24" spans="1:12" x14ac:dyDescent="0.25">
      <c r="A24" s="2"/>
      <c r="B24" s="14" t="s">
        <v>1</v>
      </c>
      <c r="C24" s="14" t="s">
        <v>7</v>
      </c>
      <c r="D24" s="14" t="s">
        <v>27</v>
      </c>
      <c r="E24" s="14"/>
      <c r="F24" s="14" t="s">
        <v>75</v>
      </c>
      <c r="G24" s="69">
        <f>AVERAGEIFS($G$10:$G$19,$A$10:$A$19,1)</f>
        <v>2.75</v>
      </c>
    </row>
  </sheetData>
  <dataConsolidate/>
  <mergeCells count="2">
    <mergeCell ref="F7:H7"/>
    <mergeCell ref="I7:L7"/>
  </mergeCells>
  <hyperlinks>
    <hyperlink ref="H4" location="Intro!A1" display="Volver al inicio" xr:uid="{0134E58B-6EAB-4F49-9F48-BF29ABC6ED2E}"/>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4ADD2507-0A85-4F8C-B273-299EB29EA911}">
            <xm:f>OR(Intro!$H$5=1,Intro!$H$5=2)</xm:f>
            <x14:dxf>
              <fill>
                <patternFill patternType="mediumGray"/>
              </fill>
            </x14:dxf>
          </x14:cfRule>
          <xm:sqref>A10:L19</xm:sqref>
        </x14:conditionalFormatting>
        <x14:conditionalFormatting xmlns:xm="http://schemas.microsoft.com/office/excel/2006/main">
          <x14:cfRule type="expression" priority="1" id="{01C9127A-D5B8-451C-B68D-17BD3E5C7F62}">
            <xm:f>Intro!$H$5=3</xm:f>
            <x14:dxf>
              <fill>
                <patternFill patternType="mediumGray"/>
              </fill>
            </x14:dxf>
          </x14:cfRule>
          <xm:sqref>A11:L11 A13:L13 A15:L17 A19:L19</xm:sqref>
        </x14:conditionalFormatting>
        <x14:conditionalFormatting xmlns:xm="http://schemas.microsoft.com/office/excel/2006/main">
          <x14:cfRule type="cellIs" priority="3" operator="equal" id="{9C1E1CE6-8B30-4207-A720-2F6BA23FB52C}">
            <xm:f>Lists!$A$6</xm:f>
            <x14:dxf>
              <fill>
                <patternFill>
                  <bgColor rgb="FF00B050"/>
                </patternFill>
              </fill>
            </x14:dxf>
          </x14:cfRule>
          <x14:cfRule type="cellIs" priority="4" operator="equal" id="{6948DF0B-46FF-43C7-8819-030229CD3FE7}">
            <xm:f>Lists!$A$5</xm:f>
            <x14:dxf>
              <fill>
                <patternFill>
                  <bgColor rgb="FF92D050"/>
                </patternFill>
              </fill>
            </x14:dxf>
          </x14:cfRule>
          <x14:cfRule type="cellIs" priority="5" operator="equal" id="{56CB31DF-25A2-42B4-A1C8-FF2357AB50DE}">
            <xm:f>Lists!$A$4</xm:f>
            <x14:dxf>
              <fill>
                <patternFill>
                  <bgColor rgb="FFFFC000"/>
                </patternFill>
              </fill>
            </x14:dxf>
          </x14:cfRule>
          <x14:cfRule type="cellIs" priority="6" operator="equal" id="{3F82CC92-BB38-47E9-AF89-ACC99E5BF92A}">
            <xm:f>Lists!$A$3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Lists!$A$2:$A$6</xm:f>
          </x14:formula1>
          <xm:sqref>G10:G19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9">
    <pageSetUpPr fitToPage="1"/>
  </sheetPr>
  <dimension ref="A2:L18"/>
  <sheetViews>
    <sheetView showGridLines="0" zoomScale="80" zoomScaleNormal="80" workbookViewId="0">
      <selection activeCell="G14" sqref="G14"/>
    </sheetView>
  </sheetViews>
  <sheetFormatPr baseColWidth="10" defaultColWidth="11.42578125" defaultRowHeight="15" x14ac:dyDescent="0.25"/>
  <cols>
    <col min="1" max="3" width="2.28515625" style="1" customWidth="1"/>
    <col min="4" max="5" width="3.7109375" style="1" customWidth="1"/>
    <col min="6" max="6" width="60.7109375" style="1" customWidth="1"/>
    <col min="7" max="7" width="12.425781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111</v>
      </c>
      <c r="G2" s="13" t="s">
        <v>28</v>
      </c>
      <c r="H2" s="10" t="s">
        <v>34</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111" customHeight="1" x14ac:dyDescent="0.25">
      <c r="F7" s="142" t="s">
        <v>106</v>
      </c>
      <c r="G7" s="142"/>
      <c r="H7" s="142"/>
      <c r="I7" s="142" t="s">
        <v>107</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60" customHeight="1" x14ac:dyDescent="0.25">
      <c r="A10" s="4">
        <v>1</v>
      </c>
      <c r="B10" s="4" t="s">
        <v>1</v>
      </c>
      <c r="C10" s="4" t="s">
        <v>8</v>
      </c>
      <c r="D10" s="5">
        <v>1</v>
      </c>
      <c r="E10" s="5" t="str">
        <f>CONCATENATE(B10,C10,D10)</f>
        <v>ID1</v>
      </c>
      <c r="F10" s="15" t="s">
        <v>108</v>
      </c>
      <c r="G10" s="4">
        <v>3</v>
      </c>
      <c r="H10" s="4"/>
      <c r="I10" s="4"/>
      <c r="J10" s="4"/>
      <c r="K10" s="4"/>
      <c r="L10" s="4"/>
    </row>
    <row r="11" spans="1:12" ht="90" x14ac:dyDescent="0.25">
      <c r="A11" s="3"/>
      <c r="B11" s="3" t="s">
        <v>1</v>
      </c>
      <c r="C11" s="3" t="s">
        <v>8</v>
      </c>
      <c r="D11" s="14">
        <f>D10+1</f>
        <v>2</v>
      </c>
      <c r="E11" s="14" t="str">
        <f t="shared" ref="E11:E13" si="0">CONCATENATE(B11,C11,D11)</f>
        <v>ID2</v>
      </c>
      <c r="F11" s="16" t="s">
        <v>48</v>
      </c>
      <c r="G11" s="3">
        <v>2</v>
      </c>
      <c r="H11" s="3"/>
      <c r="I11" s="3"/>
      <c r="J11" s="3"/>
      <c r="K11" s="3"/>
      <c r="L11" s="3"/>
    </row>
    <row r="12" spans="1:12" ht="105" x14ac:dyDescent="0.25">
      <c r="A12" s="3"/>
      <c r="B12" s="3" t="s">
        <v>1</v>
      </c>
      <c r="C12" s="3" t="s">
        <v>8</v>
      </c>
      <c r="D12" s="14">
        <f t="shared" ref="D12:D13" si="1">D11+1</f>
        <v>3</v>
      </c>
      <c r="E12" s="14" t="str">
        <f t="shared" si="0"/>
        <v>ID3</v>
      </c>
      <c r="F12" s="17" t="s">
        <v>109</v>
      </c>
      <c r="G12" s="3">
        <v>4</v>
      </c>
      <c r="H12" s="3"/>
      <c r="I12" s="3"/>
      <c r="J12" s="3"/>
      <c r="K12" s="3"/>
      <c r="L12" s="3"/>
    </row>
    <row r="13" spans="1:12" ht="45" x14ac:dyDescent="0.25">
      <c r="A13" s="3"/>
      <c r="B13" s="3" t="s">
        <v>1</v>
      </c>
      <c r="C13" s="3" t="s">
        <v>8</v>
      </c>
      <c r="D13" s="14">
        <f t="shared" si="1"/>
        <v>4</v>
      </c>
      <c r="E13" s="14" t="str">
        <f t="shared" si="0"/>
        <v>ID4</v>
      </c>
      <c r="F13" s="17" t="s">
        <v>110</v>
      </c>
      <c r="G13" s="3">
        <v>1</v>
      </c>
      <c r="H13" s="3"/>
      <c r="I13" s="3"/>
      <c r="J13" s="3"/>
      <c r="K13" s="3"/>
      <c r="L13" s="3"/>
    </row>
    <row r="16" spans="1:12" x14ac:dyDescent="0.25">
      <c r="B16" s="11"/>
      <c r="C16" s="11"/>
      <c r="D16" s="11"/>
      <c r="E16" s="11"/>
      <c r="F16" s="12" t="s">
        <v>57</v>
      </c>
      <c r="G16" s="11"/>
    </row>
    <row r="17" spans="1:7" x14ac:dyDescent="0.25">
      <c r="A17" s="2"/>
      <c r="B17" s="14" t="s">
        <v>1</v>
      </c>
      <c r="C17" s="14" t="s">
        <v>8</v>
      </c>
      <c r="D17" s="14" t="s">
        <v>25</v>
      </c>
      <c r="E17" s="14"/>
      <c r="F17" s="14" t="s">
        <v>74</v>
      </c>
      <c r="G17" s="69">
        <f>AVERAGE($G$10:$G$13)</f>
        <v>2.5</v>
      </c>
    </row>
    <row r="18" spans="1:7" x14ac:dyDescent="0.25">
      <c r="A18" s="2"/>
      <c r="B18" s="14" t="s">
        <v>1</v>
      </c>
      <c r="C18" s="14" t="s">
        <v>8</v>
      </c>
      <c r="D18" s="14" t="s">
        <v>27</v>
      </c>
      <c r="E18" s="14"/>
      <c r="F18" s="14" t="s">
        <v>75</v>
      </c>
      <c r="G18" s="69">
        <f>AVERAGEIFS($G$10:$G$13,$A$10:$A$13,1)</f>
        <v>3</v>
      </c>
    </row>
  </sheetData>
  <dataConsolidate/>
  <mergeCells count="2">
    <mergeCell ref="F7:H7"/>
    <mergeCell ref="I7:L7"/>
  </mergeCells>
  <hyperlinks>
    <hyperlink ref="H4" location="Intro!A1" display="Volver al inicio" xr:uid="{C9AA5297-824C-4705-B49D-DAB4C9FD7868}"/>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2" id="{A5453B62-FADF-4F2E-8C7F-AE84DBF1BF2A}">
            <xm:f>OR(Intro!$H$5=1,Intro!$H$5=2)</xm:f>
            <x14:dxf>
              <fill>
                <patternFill patternType="mediumGray"/>
              </fill>
            </x14:dxf>
          </x14:cfRule>
          <xm:sqref>A10:L13</xm:sqref>
        </x14:conditionalFormatting>
        <x14:conditionalFormatting xmlns:xm="http://schemas.microsoft.com/office/excel/2006/main">
          <x14:cfRule type="expression" priority="1" id="{3F98C1A4-5A7C-4048-998F-F3F632C5E192}">
            <xm:f>Intro!$H$5=3</xm:f>
            <x14:dxf>
              <fill>
                <patternFill patternType="mediumGray"/>
              </fill>
            </x14:dxf>
          </x14:cfRule>
          <xm:sqref>A11:L13</xm:sqref>
        </x14:conditionalFormatting>
        <x14:conditionalFormatting xmlns:xm="http://schemas.microsoft.com/office/excel/2006/main">
          <x14:cfRule type="cellIs" priority="3" operator="equal" id="{7AE5B5AA-8C50-4DFA-8C16-B769CA5D004B}">
            <xm:f>Lists!$A$6</xm:f>
            <x14:dxf>
              <fill>
                <patternFill>
                  <bgColor rgb="FF00B050"/>
                </patternFill>
              </fill>
            </x14:dxf>
          </x14:cfRule>
          <x14:cfRule type="cellIs" priority="4" operator="equal" id="{19488E00-59B2-4DAC-B1F1-4B42699C41EE}">
            <xm:f>Lists!$A$5</xm:f>
            <x14:dxf>
              <fill>
                <patternFill>
                  <bgColor rgb="FF92D050"/>
                </patternFill>
              </fill>
            </x14:dxf>
          </x14:cfRule>
          <x14:cfRule type="cellIs" priority="5" operator="equal" id="{08C5B423-82AC-4DF0-87E7-C2C5EB37BAD2}">
            <xm:f>Lists!$A$4</xm:f>
            <x14:dxf>
              <fill>
                <patternFill>
                  <bgColor rgb="FFFFC000"/>
                </patternFill>
              </fill>
            </x14:dxf>
          </x14:cfRule>
          <x14:cfRule type="cellIs" priority="6" operator="equal" id="{55BD0371-8CB3-49DC-8741-0FF4E0CC29B9}">
            <xm:f>Lists!$A$3</xm:f>
            <x14:dxf>
              <fill>
                <patternFill>
                  <bgColor rgb="FFFF0000"/>
                </patternFill>
              </fill>
            </x14:dxf>
          </x14:cfRule>
          <xm:sqref>G10:G13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Lists!$A$2:$A$6</xm:f>
          </x14:formula1>
          <xm:sqref>G10:G13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0">
    <pageSetUpPr fitToPage="1"/>
  </sheetPr>
  <dimension ref="A2:L24"/>
  <sheetViews>
    <sheetView showGridLines="0" topLeftCell="A15" zoomScale="80" zoomScaleNormal="80" workbookViewId="0">
      <selection activeCell="G20" sqref="G20"/>
    </sheetView>
  </sheetViews>
  <sheetFormatPr baseColWidth="10" defaultColWidth="11.42578125" defaultRowHeight="15" x14ac:dyDescent="0.25"/>
  <cols>
    <col min="1" max="3" width="2.28515625" style="1" customWidth="1"/>
    <col min="4" max="5" width="3.7109375" style="1" customWidth="1"/>
    <col min="6" max="6" width="60.7109375" style="1" customWidth="1"/>
    <col min="7" max="7" width="16.42578125" style="1" bestFit="1" customWidth="1"/>
    <col min="8" max="9" width="60.7109375" style="1" customWidth="1"/>
    <col min="10" max="10" width="20.7109375" style="1" customWidth="1"/>
    <col min="11" max="11" width="30.7109375" style="1" customWidth="1"/>
    <col min="12" max="12" width="60.7109375" style="1" customWidth="1"/>
    <col min="13" max="16384" width="11.42578125" style="1"/>
  </cols>
  <sheetData>
    <row r="2" spans="1:12" x14ac:dyDescent="0.25">
      <c r="F2" s="10" t="s">
        <v>112</v>
      </c>
      <c r="G2" s="13" t="s">
        <v>28</v>
      </c>
      <c r="H2" s="10" t="s">
        <v>34</v>
      </c>
    </row>
    <row r="3" spans="1:12" x14ac:dyDescent="0.25">
      <c r="D3" s="2"/>
      <c r="E3" s="2"/>
    </row>
    <row r="4" spans="1:12" x14ac:dyDescent="0.25">
      <c r="F4" s="10" t="s">
        <v>37</v>
      </c>
      <c r="G4" s="2" t="s">
        <v>29</v>
      </c>
      <c r="H4" s="53" t="s">
        <v>39</v>
      </c>
    </row>
    <row r="5" spans="1:12" x14ac:dyDescent="0.25">
      <c r="F5" s="10"/>
      <c r="G5" s="2"/>
    </row>
    <row r="6" spans="1:12" x14ac:dyDescent="0.25">
      <c r="F6" s="10" t="s">
        <v>38</v>
      </c>
      <c r="G6" s="2"/>
      <c r="I6" s="10" t="s">
        <v>42</v>
      </c>
    </row>
    <row r="7" spans="1:12" ht="165" customHeight="1" x14ac:dyDescent="0.25">
      <c r="F7" s="142" t="s">
        <v>113</v>
      </c>
      <c r="G7" s="142"/>
      <c r="H7" s="142"/>
      <c r="I7" s="142" t="s">
        <v>114</v>
      </c>
      <c r="J7" s="143"/>
      <c r="K7" s="143"/>
      <c r="L7" s="143"/>
    </row>
    <row r="9" spans="1:12" ht="30" x14ac:dyDescent="0.25">
      <c r="A9" s="54" t="s">
        <v>7</v>
      </c>
      <c r="B9" s="54" t="s">
        <v>19</v>
      </c>
      <c r="C9" s="54" t="s">
        <v>9</v>
      </c>
      <c r="D9" s="54" t="s">
        <v>30</v>
      </c>
      <c r="E9" s="54" t="s">
        <v>7</v>
      </c>
      <c r="F9" s="54" t="s">
        <v>32</v>
      </c>
      <c r="G9" s="54" t="s">
        <v>76</v>
      </c>
      <c r="H9" s="54" t="s">
        <v>44</v>
      </c>
      <c r="I9" s="116" t="s">
        <v>394</v>
      </c>
      <c r="J9" s="116" t="s">
        <v>47</v>
      </c>
      <c r="K9" s="54" t="s">
        <v>45</v>
      </c>
      <c r="L9" s="54" t="s">
        <v>46</v>
      </c>
    </row>
    <row r="10" spans="1:12" ht="56.45" customHeight="1" x14ac:dyDescent="0.25">
      <c r="A10" s="4">
        <v>1</v>
      </c>
      <c r="B10" s="4" t="s">
        <v>1</v>
      </c>
      <c r="C10" s="4" t="s">
        <v>9</v>
      </c>
      <c r="D10" s="5">
        <v>1</v>
      </c>
      <c r="E10" s="5" t="str">
        <f>CONCATENATE(B10,C10,D10)</f>
        <v>IE1</v>
      </c>
      <c r="F10" s="15" t="s">
        <v>115</v>
      </c>
      <c r="G10" s="4">
        <v>2</v>
      </c>
      <c r="H10" s="4"/>
      <c r="I10" s="4"/>
      <c r="J10" s="4"/>
      <c r="K10" s="4"/>
      <c r="L10" s="4"/>
    </row>
    <row r="11" spans="1:12" ht="60" x14ac:dyDescent="0.25">
      <c r="A11" s="3"/>
      <c r="B11" s="3" t="s">
        <v>1</v>
      </c>
      <c r="C11" s="3" t="s">
        <v>9</v>
      </c>
      <c r="D11" s="14">
        <f>D10+1</f>
        <v>2</v>
      </c>
      <c r="E11" s="14" t="str">
        <f t="shared" ref="E11:E19" si="0">CONCATENATE(B11,C11,D11)</f>
        <v>IE2</v>
      </c>
      <c r="F11" s="16" t="s">
        <v>116</v>
      </c>
      <c r="G11" s="3">
        <v>4</v>
      </c>
      <c r="H11" s="3"/>
      <c r="I11" s="3"/>
      <c r="J11" s="3"/>
      <c r="K11" s="3"/>
      <c r="L11" s="3"/>
    </row>
    <row r="12" spans="1:12" ht="90" x14ac:dyDescent="0.25">
      <c r="A12" s="3"/>
      <c r="B12" s="3" t="s">
        <v>1</v>
      </c>
      <c r="C12" s="3" t="s">
        <v>9</v>
      </c>
      <c r="D12" s="14">
        <f t="shared" ref="D12:D19" si="1">D11+1</f>
        <v>3</v>
      </c>
      <c r="E12" s="14" t="str">
        <f t="shared" si="0"/>
        <v>IE3</v>
      </c>
      <c r="F12" s="17" t="s">
        <v>117</v>
      </c>
      <c r="G12" s="3">
        <v>3</v>
      </c>
      <c r="H12" s="134"/>
      <c r="I12" s="3"/>
      <c r="J12" s="3"/>
      <c r="K12" s="3"/>
      <c r="L12" s="3"/>
    </row>
    <row r="13" spans="1:12" ht="85.15" customHeight="1" x14ac:dyDescent="0.25">
      <c r="A13" s="3"/>
      <c r="B13" s="3" t="s">
        <v>1</v>
      </c>
      <c r="C13" s="3" t="s">
        <v>9</v>
      </c>
      <c r="D13" s="14">
        <f t="shared" si="1"/>
        <v>4</v>
      </c>
      <c r="E13" s="14" t="str">
        <f t="shared" si="0"/>
        <v>IE4</v>
      </c>
      <c r="F13" s="17" t="s">
        <v>118</v>
      </c>
      <c r="G13" s="3">
        <v>2</v>
      </c>
      <c r="H13" s="3"/>
      <c r="I13" s="3"/>
      <c r="J13" s="3"/>
      <c r="K13" s="3"/>
      <c r="L13" s="3"/>
    </row>
    <row r="14" spans="1:12" ht="79.900000000000006" customHeight="1" x14ac:dyDescent="0.25">
      <c r="A14" s="4">
        <v>1</v>
      </c>
      <c r="B14" s="4" t="s">
        <v>1</v>
      </c>
      <c r="C14" s="4" t="s">
        <v>9</v>
      </c>
      <c r="D14" s="5">
        <f t="shared" si="1"/>
        <v>5</v>
      </c>
      <c r="E14" s="5" t="str">
        <f t="shared" si="0"/>
        <v>IE5</v>
      </c>
      <c r="F14" s="15" t="s">
        <v>119</v>
      </c>
      <c r="G14" s="4">
        <v>3</v>
      </c>
      <c r="H14" s="4"/>
      <c r="I14" s="4"/>
      <c r="J14" s="4"/>
      <c r="K14" s="4"/>
      <c r="L14" s="4"/>
    </row>
    <row r="15" spans="1:12" ht="129" customHeight="1" x14ac:dyDescent="0.25">
      <c r="A15" s="4">
        <v>1</v>
      </c>
      <c r="B15" s="4" t="s">
        <v>1</v>
      </c>
      <c r="C15" s="4" t="s">
        <v>9</v>
      </c>
      <c r="D15" s="5">
        <f t="shared" si="1"/>
        <v>6</v>
      </c>
      <c r="E15" s="5" t="str">
        <f t="shared" si="0"/>
        <v>IE6</v>
      </c>
      <c r="F15" s="15" t="s">
        <v>120</v>
      </c>
      <c r="G15" s="4">
        <v>3</v>
      </c>
      <c r="H15" s="4"/>
      <c r="I15" s="4"/>
      <c r="J15" s="4"/>
      <c r="K15" s="4"/>
      <c r="L15" s="4"/>
    </row>
    <row r="16" spans="1:12" ht="96" customHeight="1" x14ac:dyDescent="0.25">
      <c r="A16" s="3"/>
      <c r="B16" s="3" t="s">
        <v>1</v>
      </c>
      <c r="C16" s="3" t="s">
        <v>9</v>
      </c>
      <c r="D16" s="14">
        <f t="shared" si="1"/>
        <v>7</v>
      </c>
      <c r="E16" s="14" t="str">
        <f t="shared" si="0"/>
        <v>IE7</v>
      </c>
      <c r="F16" s="17" t="s">
        <v>121</v>
      </c>
      <c r="G16" s="3">
        <v>4</v>
      </c>
      <c r="H16" s="3"/>
      <c r="I16" s="3"/>
      <c r="J16" s="3"/>
      <c r="K16" s="3"/>
      <c r="L16" s="3"/>
    </row>
    <row r="17" spans="1:12" ht="63.6" customHeight="1" x14ac:dyDescent="0.25">
      <c r="A17" s="3"/>
      <c r="B17" s="3" t="s">
        <v>1</v>
      </c>
      <c r="C17" s="3" t="s">
        <v>9</v>
      </c>
      <c r="D17" s="14">
        <f t="shared" si="1"/>
        <v>8</v>
      </c>
      <c r="E17" s="14" t="str">
        <f t="shared" si="0"/>
        <v>IE8</v>
      </c>
      <c r="F17" s="17" t="s">
        <v>122</v>
      </c>
      <c r="G17" s="3">
        <v>4</v>
      </c>
      <c r="H17" s="3"/>
      <c r="I17" s="3"/>
      <c r="J17" s="3"/>
      <c r="K17" s="3"/>
      <c r="L17" s="3"/>
    </row>
    <row r="18" spans="1:12" ht="114.6" customHeight="1" x14ac:dyDescent="0.25">
      <c r="A18" s="3"/>
      <c r="B18" s="3" t="s">
        <v>1</v>
      </c>
      <c r="C18" s="3" t="s">
        <v>9</v>
      </c>
      <c r="D18" s="14">
        <f t="shared" si="1"/>
        <v>9</v>
      </c>
      <c r="E18" s="14" t="str">
        <f t="shared" si="0"/>
        <v>IE9</v>
      </c>
      <c r="F18" s="16" t="s">
        <v>123</v>
      </c>
      <c r="G18" s="3">
        <v>1</v>
      </c>
      <c r="H18" s="3"/>
      <c r="I18" s="3"/>
      <c r="J18" s="3"/>
      <c r="K18" s="3"/>
      <c r="L18" s="3"/>
    </row>
    <row r="19" spans="1:12" ht="94.9" customHeight="1" x14ac:dyDescent="0.25">
      <c r="A19" s="3"/>
      <c r="B19" s="3" t="s">
        <v>1</v>
      </c>
      <c r="C19" s="3" t="s">
        <v>9</v>
      </c>
      <c r="D19" s="14">
        <f t="shared" si="1"/>
        <v>10</v>
      </c>
      <c r="E19" s="14" t="str">
        <f t="shared" si="0"/>
        <v>IE10</v>
      </c>
      <c r="F19" s="17" t="s">
        <v>124</v>
      </c>
      <c r="G19" s="3">
        <v>2</v>
      </c>
      <c r="H19" s="3"/>
      <c r="I19" s="3"/>
      <c r="J19" s="3"/>
      <c r="K19" s="3"/>
      <c r="L19" s="3"/>
    </row>
    <row r="22" spans="1:12" x14ac:dyDescent="0.25">
      <c r="B22" s="11"/>
      <c r="C22" s="11"/>
      <c r="D22" s="11"/>
      <c r="E22" s="11"/>
      <c r="F22" s="12" t="s">
        <v>57</v>
      </c>
      <c r="G22" s="11"/>
    </row>
    <row r="23" spans="1:12" x14ac:dyDescent="0.25">
      <c r="A23" s="2"/>
      <c r="B23" s="14" t="s">
        <v>1</v>
      </c>
      <c r="C23" s="14" t="s">
        <v>9</v>
      </c>
      <c r="D23" s="14" t="s">
        <v>25</v>
      </c>
      <c r="E23" s="14"/>
      <c r="F23" s="14" t="s">
        <v>74</v>
      </c>
      <c r="G23" s="69">
        <f>AVERAGE($G$10:$G$19)</f>
        <v>2.8</v>
      </c>
    </row>
    <row r="24" spans="1:12" x14ac:dyDescent="0.25">
      <c r="A24" s="2"/>
      <c r="B24" s="14" t="s">
        <v>1</v>
      </c>
      <c r="C24" s="14" t="s">
        <v>9</v>
      </c>
      <c r="D24" s="14" t="s">
        <v>27</v>
      </c>
      <c r="E24" s="14"/>
      <c r="F24" s="14" t="s">
        <v>75</v>
      </c>
      <c r="G24" s="69">
        <f>AVERAGEIFS($G$10:$G$19,$A$10:$A$19,1)</f>
        <v>2.6666666666666665</v>
      </c>
    </row>
  </sheetData>
  <dataConsolidate/>
  <mergeCells count="2">
    <mergeCell ref="F7:H7"/>
    <mergeCell ref="I7:L7"/>
  </mergeCells>
  <hyperlinks>
    <hyperlink ref="H4" location="Intro!A1" display="Volver al inicio" xr:uid="{2054E69E-C8E3-43D4-967B-BDB510BAA50A}"/>
  </hyperlinks>
  <printOptions horizontalCentered="1"/>
  <pageMargins left="0.70866141732283472" right="0.70866141732283472" top="0.74803149606299213" bottom="0.74803149606299213" header="0.31496062992125984" footer="0.31496062992125984"/>
  <pageSetup paperSize="9" scale="92" fitToHeight="0" orientation="landscape" r:id="rId1"/>
  <headerFooter>
    <oddFooter>&amp;L&amp;F&amp;C&amp;A&amp;R&amp;P de &amp;N</oddFooter>
  </headerFooter>
  <extLst>
    <ext xmlns:x14="http://schemas.microsoft.com/office/spreadsheetml/2009/9/main" uri="{78C0D931-6437-407d-A8EE-F0AAD7539E65}">
      <x14:conditionalFormattings>
        <x14:conditionalFormatting xmlns:xm="http://schemas.microsoft.com/office/excel/2006/main">
          <x14:cfRule type="expression" priority="8" id="{626C5DDF-B686-4BA5-8329-8E1A292CAD25}">
            <xm:f>OR(Intro!$H$5=1,Intro!$H$5=2)</xm:f>
            <x14:dxf>
              <fill>
                <patternFill patternType="mediumGray"/>
              </fill>
            </x14:dxf>
          </x14:cfRule>
          <xm:sqref>A10:L19</xm:sqref>
        </x14:conditionalFormatting>
        <x14:conditionalFormatting xmlns:xm="http://schemas.microsoft.com/office/excel/2006/main">
          <x14:cfRule type="expression" priority="7" id="{BDB921EE-2C27-4B00-957F-7985D5C6816A}">
            <xm:f>Intro!$H$5=3</xm:f>
            <x14:dxf>
              <fill>
                <patternFill patternType="mediumGray"/>
              </fill>
            </x14:dxf>
          </x14:cfRule>
          <xm:sqref>A11:L13 A16:L19</xm:sqref>
        </x14:conditionalFormatting>
        <x14:conditionalFormatting xmlns:xm="http://schemas.microsoft.com/office/excel/2006/main">
          <x14:cfRule type="cellIs" priority="9" operator="equal" id="{3C36977E-3D35-4551-B4B4-0C45FF823F7C}">
            <xm:f>Lists!$A$6</xm:f>
            <x14:dxf>
              <fill>
                <patternFill>
                  <bgColor rgb="FF00B050"/>
                </patternFill>
              </fill>
            </x14:dxf>
          </x14:cfRule>
          <x14:cfRule type="cellIs" priority="10" operator="equal" id="{4A5E5CA2-9CFB-4352-B7B8-84369E3BCEF0}">
            <xm:f>Lists!$A$5</xm:f>
            <x14:dxf>
              <fill>
                <patternFill>
                  <bgColor rgb="FF92D050"/>
                </patternFill>
              </fill>
            </x14:dxf>
          </x14:cfRule>
          <x14:cfRule type="cellIs" priority="11" operator="equal" id="{C0BFCCAB-E1BF-42AE-91F9-E85E4EA7C995}">
            <xm:f>Lists!$A$4</xm:f>
            <x14:dxf>
              <fill>
                <patternFill>
                  <bgColor rgb="FFFFC000"/>
                </patternFill>
              </fill>
            </x14:dxf>
          </x14:cfRule>
          <x14:cfRule type="cellIs" priority="12" operator="equal" id="{EE4EEC06-E283-4EEE-B1B7-906784429FB7}">
            <xm:f>Lists!$A$3</xm:f>
            <x14:dxf>
              <fill>
                <patternFill>
                  <bgColor rgb="FFFF0000"/>
                </patternFill>
              </fill>
            </x14:dxf>
          </x14:cfRule>
          <xm:sqref>G10:G19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Lists!$A$2:$A$6</xm:f>
          </x14:formula1>
          <xm:sqref>G10:G19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FechayHora xmlns="450cd359-0d0b-4363-bacc-5a868f8425c6" xsi:nil="true"/>
    <lcf76f155ced4ddcb4097134ff3c332f xmlns="450cd359-0d0b-4363-bacc-5a868f8425c6">
      <Terms xmlns="http://schemas.microsoft.com/office/infopath/2007/PartnerControls"/>
    </lcf76f155ced4ddcb4097134ff3c332f>
    <TaxCatchAll xmlns="0a4dbb71-2c03-416b-a057-c0496ccf3d6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5C692CB2674E7438D551BF95EFA456D" ma:contentTypeVersion="19" ma:contentTypeDescription="Crée un document." ma:contentTypeScope="" ma:versionID="c205c1c26d8f3566b4d9814625ed49ad">
  <xsd:schema xmlns:xsd="http://www.w3.org/2001/XMLSchema" xmlns:xs="http://www.w3.org/2001/XMLSchema" xmlns:p="http://schemas.microsoft.com/office/2006/metadata/properties" xmlns:ns2="450cd359-0d0b-4363-bacc-5a868f8425c6" xmlns:ns3="0a4dbb71-2c03-416b-a057-c0496ccf3d61" targetNamespace="http://schemas.microsoft.com/office/2006/metadata/properties" ma:root="true" ma:fieldsID="1acbed5c74a28d9453754cdca67d4177" ns2:_="" ns3:_="">
    <xsd:import namespace="450cd359-0d0b-4363-bacc-5a868f8425c6"/>
    <xsd:import namespace="0a4dbb71-2c03-416b-a057-c0496ccf3d61"/>
    <xsd:element name="properties">
      <xsd:complexType>
        <xsd:sequence>
          <xsd:element name="documentManagement">
            <xsd:complexType>
              <xsd:all>
                <xsd:element ref="ns2:MediaServiceMetadata" minOccurs="0"/>
                <xsd:element ref="ns2:MediaServiceFastMetadata" minOccurs="0"/>
                <xsd:element ref="ns2:FechayHor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0cd359-0d0b-4363-bacc-5a868f8425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FechayHora" ma:index="10" nillable="true" ma:displayName="Fecha y Hora" ma:format="DateTime" ma:internalName="FechayHora">
      <xsd:simpleType>
        <xsd:restriction base="dms:DateTime"/>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48ed454b-7024-483e-a821-788adeb5396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4dbb71-2c03-416b-a057-c0496ccf3d61"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cb2d7c36-9411-4039-854f-cf0ef1999ee4}" ma:internalName="TaxCatchAll" ma:showField="CatchAllData" ma:web="0a4dbb71-2c03-416b-a057-c0496ccf3d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16BD45-F6CE-4F83-84AE-2E37AC4B4145}">
  <ds:schemaRefs>
    <ds:schemaRef ds:uri="http://schemas.microsoft.com/office/2006/metadata/properties"/>
    <ds:schemaRef ds:uri="http://schemas.microsoft.com/office/infopath/2007/PartnerControls"/>
    <ds:schemaRef ds:uri="450cd359-0d0b-4363-bacc-5a868f8425c6"/>
    <ds:schemaRef ds:uri="0a4dbb71-2c03-416b-a057-c0496ccf3d61"/>
  </ds:schemaRefs>
</ds:datastoreItem>
</file>

<file path=customXml/itemProps2.xml><?xml version="1.0" encoding="utf-8"?>
<ds:datastoreItem xmlns:ds="http://schemas.openxmlformats.org/officeDocument/2006/customXml" ds:itemID="{39923E74-041B-4F57-B2EE-626B5CD7A5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0cd359-0d0b-4363-bacc-5a868f8425c6"/>
    <ds:schemaRef ds:uri="0a4dbb71-2c03-416b-a057-c0496ccf3d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D2F96D1-3497-4BD3-BAEE-E5D76036BD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Hojas de cálculo</vt:lpstr>
      </vt:variant>
      <vt:variant>
        <vt:i4>25</vt:i4>
      </vt:variant>
      <vt:variant>
        <vt:lpstr>Gráficos</vt:lpstr>
      </vt:variant>
      <vt:variant>
        <vt:i4>8</vt:i4>
      </vt:variant>
      <vt:variant>
        <vt:lpstr>Rangos con nombre</vt:lpstr>
      </vt:variant>
      <vt:variant>
        <vt:i4>46</vt:i4>
      </vt:variant>
    </vt:vector>
  </HeadingPairs>
  <TitlesOfParts>
    <vt:vector size="79" baseType="lpstr">
      <vt:lpstr>Intro</vt:lpstr>
      <vt:lpstr>Lists</vt:lpstr>
      <vt:lpstr>Results</vt:lpstr>
      <vt:lpstr>Results %</vt:lpstr>
      <vt:lpstr>A</vt:lpstr>
      <vt:lpstr>B</vt:lpstr>
      <vt:lpstr>C</vt:lpstr>
      <vt:lpstr>D</vt:lpstr>
      <vt:lpstr>E</vt:lpstr>
      <vt:lpstr>F</vt:lpstr>
      <vt:lpstr>G</vt:lpstr>
      <vt:lpstr>H</vt:lpstr>
      <vt:lpstr>I</vt:lpstr>
      <vt:lpstr>J</vt:lpstr>
      <vt:lpstr>K</vt:lpstr>
      <vt:lpstr>L</vt:lpstr>
      <vt:lpstr>M</vt:lpstr>
      <vt:lpstr>N</vt:lpstr>
      <vt:lpstr>O</vt:lpstr>
      <vt:lpstr>P</vt:lpstr>
      <vt:lpstr>Q</vt:lpstr>
      <vt:lpstr>R</vt:lpstr>
      <vt:lpstr>S</vt:lpstr>
      <vt:lpstr>T</vt:lpstr>
      <vt:lpstr>U</vt:lpstr>
      <vt:lpstr>Essential Chart</vt:lpstr>
      <vt:lpstr>Focused Chart</vt:lpstr>
      <vt:lpstr>Pillars Chart</vt:lpstr>
      <vt:lpstr>Elements Chart</vt:lpstr>
      <vt:lpstr>Chart_Pillar I</vt:lpstr>
      <vt:lpstr>Chart_Pillar II</vt:lpstr>
      <vt:lpstr>Chart_Pillar III</vt:lpstr>
      <vt:lpstr>Chart_Pillar IV</vt:lpstr>
      <vt:lpstr>A!Área_de_impresión</vt:lpstr>
      <vt:lpstr>B!Área_de_impresión</vt:lpstr>
      <vt:lpstr>'C'!Área_de_impresión</vt:lpstr>
      <vt:lpstr>D!Área_de_impresión</vt:lpstr>
      <vt:lpstr>E!Área_de_impresión</vt:lpstr>
      <vt:lpstr>'F'!Área_de_impresión</vt:lpstr>
      <vt:lpstr>G!Área_de_impresión</vt:lpstr>
      <vt:lpstr>H!Área_de_impresión</vt:lpstr>
      <vt:lpstr>I!Área_de_impresión</vt:lpstr>
      <vt:lpstr>J!Área_de_impresión</vt:lpstr>
      <vt:lpstr>K!Área_de_impresión</vt:lpstr>
      <vt:lpstr>L!Área_de_impresión</vt:lpstr>
      <vt:lpstr>M!Área_de_impresión</vt:lpstr>
      <vt:lpstr>N!Área_de_impresión</vt:lpstr>
      <vt:lpstr>O!Área_de_impresión</vt:lpstr>
      <vt:lpstr>P!Área_de_impresión</vt:lpstr>
      <vt:lpstr>Q!Área_de_impresión</vt:lpstr>
      <vt:lpstr>'R'!Área_de_impresión</vt:lpstr>
      <vt:lpstr>Results!Área_de_impresión</vt:lpstr>
      <vt:lpstr>'Results %'!Área_de_impresión</vt:lpstr>
      <vt:lpstr>S!Área_de_impresión</vt:lpstr>
      <vt:lpstr>T!Área_de_impresión</vt:lpstr>
      <vt:lpstr>U!Área_de_impresión</vt:lpstr>
      <vt:lpstr>A!Títulos_a_imprimir</vt:lpstr>
      <vt:lpstr>B!Títulos_a_imprimir</vt:lpstr>
      <vt:lpstr>'C'!Títulos_a_imprimir</vt:lpstr>
      <vt:lpstr>D!Títulos_a_imprimir</vt:lpstr>
      <vt:lpstr>E!Títulos_a_imprimir</vt:lpstr>
      <vt:lpstr>'F'!Títulos_a_imprimir</vt:lpstr>
      <vt:lpstr>G!Títulos_a_imprimir</vt:lpstr>
      <vt:lpstr>H!Títulos_a_imprimir</vt:lpstr>
      <vt:lpstr>I!Títulos_a_imprimir</vt:lpstr>
      <vt:lpstr>J!Títulos_a_imprimir</vt:lpstr>
      <vt:lpstr>K!Títulos_a_imprimir</vt:lpstr>
      <vt:lpstr>L!Títulos_a_imprimir</vt:lpstr>
      <vt:lpstr>M!Títulos_a_imprimir</vt:lpstr>
      <vt:lpstr>N!Títulos_a_imprimir</vt:lpstr>
      <vt:lpstr>O!Títulos_a_imprimir</vt:lpstr>
      <vt:lpstr>P!Títulos_a_imprimir</vt:lpstr>
      <vt:lpstr>Q!Títulos_a_imprimir</vt:lpstr>
      <vt:lpstr>'R'!Títulos_a_imprimir</vt:lpstr>
      <vt:lpstr>Results!Títulos_a_imprimir</vt:lpstr>
      <vt:lpstr>'Results %'!Títulos_a_imprimir</vt:lpstr>
      <vt:lpstr>S!Títulos_a_imprimir</vt:lpstr>
      <vt:lpstr>T!Títulos_a_imprimir</vt:lpstr>
      <vt:lpstr>U!Títulos_a_imprimir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 Ferragut</dc:creator>
  <cp:lastModifiedBy>Tiphaine Le Moenner</cp:lastModifiedBy>
  <cp:revision/>
  <cp:lastPrinted>2018-07-04T19:52:24Z</cp:lastPrinted>
  <dcterms:created xsi:type="dcterms:W3CDTF">2018-05-03T18:38:12Z</dcterms:created>
  <dcterms:modified xsi:type="dcterms:W3CDTF">2024-09-02T16:45:29Z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0x010100E5C692CB2674E7438D551BF95EFA456D</vt:lpwstr>
  </property>
  <property fmtid="{D5CDD505-2E9C-101B-9397-08002B2CF9AE}" pid="3" name="Order">
    <vt:r8>386000</vt:r8>
  </property>
  <property fmtid="{D5CDD505-2E9C-101B-9397-08002B2CF9AE}" pid="4" name="MediaServiceImageTags">
    <vt:lpwstr/>
  </property>
</Properties>
</file>